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Vorlagen\Spannungsfall berechnen\"/>
    </mc:Choice>
  </mc:AlternateContent>
  <xr:revisionPtr revIDLastSave="0" documentId="13_ncr:1_{0E039102-384C-4D1B-93EC-042F4835F4E6}" xr6:coauthVersionLast="47" xr6:coauthVersionMax="47" xr10:uidLastSave="{00000000-0000-0000-0000-000000000000}"/>
  <workbookProtection workbookAlgorithmName="SHA-512" workbookHashValue="bEoQzRNYCuot8tD9xSAqacbDB8wAxtXQ7wmLjIEZ7dXXKRkm3vSxcq78wghhP7b8wtFlkwMj1FVHOlussVmPTQ==" workbookSaltValue="BTnEBHe6dVhEZHDFYBuKpQ==" workbookSpinCount="100000" lockStructure="1"/>
  <bookViews>
    <workbookView xWindow="28680" yWindow="-120" windowWidth="29040" windowHeight="16440" xr2:uid="{00000000-000D-0000-FFFF-FFFF00000000}"/>
  </bookViews>
  <sheets>
    <sheet name="Spannungsfall" sheetId="1" r:id="rId1"/>
    <sheet name="Lis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E18" i="1"/>
  <c r="H14" i="1"/>
  <c r="E14" i="1"/>
  <c r="B15" i="1"/>
  <c r="I13" i="1"/>
  <c r="F13" i="1"/>
  <c r="C14" i="1"/>
  <c r="J1" i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3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I11" i="1" s="1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E29" i="1"/>
  <c r="B27" i="1"/>
  <c r="B23" i="1" l="1"/>
  <c r="E8" i="1"/>
  <c r="E17" i="1" s="1"/>
  <c r="F11" i="1"/>
  <c r="E21" i="1"/>
  <c r="H21" i="1"/>
  <c r="C12" i="1"/>
  <c r="B9" i="1"/>
  <c r="B18" i="1" s="1"/>
  <c r="B19" i="1" s="1"/>
  <c r="H8" i="1"/>
  <c r="H17" i="1" s="1"/>
  <c r="E26" i="1" l="1"/>
  <c r="B28" i="1"/>
  <c r="E30" i="1"/>
  <c r="B36" i="1"/>
  <c r="B20" i="1"/>
  <c r="E9" i="1" s="1"/>
  <c r="B22" i="1" l="1"/>
  <c r="E20" i="1"/>
  <c r="B35" i="1"/>
  <c r="E19" i="1"/>
  <c r="H9" i="1" s="1"/>
  <c r="B37" i="1" l="1"/>
  <c r="B29" i="1"/>
  <c r="H19" i="1"/>
  <c r="H20" i="1"/>
  <c r="B30" i="1" l="1"/>
  <c r="B38" i="1" s="1"/>
  <c r="B40" i="1" s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SP11</author>
    <author>Karl-Heinz Söldner</author>
  </authors>
  <commentList>
    <comment ref="B4" authorId="0" shapeId="0" xr:uid="{21FE49FE-1870-4307-A524-FA1251451C06}">
      <text>
        <r>
          <rPr>
            <b/>
            <sz val="8"/>
            <color indexed="81"/>
            <rFont val="Tahoma"/>
            <family val="2"/>
          </rPr>
          <t>Hier eingeben ob es Wechselstrom oder Drehstrom ist.</t>
        </r>
      </text>
    </comment>
    <comment ref="B6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Hier den Netzinnenwiderstand vom Trafo bis zum Hausanschluss eingeben. Dies ist aber nicht relevant für den Spannungsfall zum berechnen. Nur für den Gesamt Widerstand für das Auslösen der Sicherung.</t>
        </r>
      </text>
    </comment>
    <comment ref="E6" authorId="1" shapeId="0" xr:uid="{00000000-0006-0000-0000-00000C000000}">
      <text>
        <r>
          <rPr>
            <b/>
            <sz val="9"/>
            <color indexed="81"/>
            <rFont val="Segoe UI"/>
            <family val="2"/>
          </rPr>
          <t>Hier auswählen welches Metall verwendet wird. Dies muss man aber nicht machen, wenn ein Kabel vorgegeben wird.</t>
        </r>
      </text>
    </comment>
    <comment ref="H6" authorId="1" shapeId="0" xr:uid="{00000000-0006-0000-0000-000012000000}">
      <text>
        <r>
          <rPr>
            <b/>
            <sz val="9"/>
            <color indexed="81"/>
            <rFont val="Segoe UI"/>
            <family val="2"/>
          </rPr>
          <t>Hier auswählen welches Metall verwendet wird. Dies muss man aber nicht machen, wenn ein Kabel vorgegeben wird.</t>
        </r>
      </text>
    </comment>
    <comment ref="B7" authorId="1" shapeId="0" xr:uid="{00000000-0006-0000-0000-000004000000}">
      <text>
        <r>
          <rPr>
            <b/>
            <sz val="9"/>
            <color indexed="81"/>
            <rFont val="Segoe UI"/>
            <family val="2"/>
          </rPr>
          <t>Hier auswählen welches Metall verwendet wird. Dies muss man aber nicht machen, wenn ein Kabel vorgegeben wird.</t>
        </r>
      </text>
    </comment>
    <comment ref="E7" authorId="1" shapeId="0" xr:uid="{00000000-0006-0000-0000-00000D000000}">
      <text>
        <r>
          <rPr>
            <b/>
            <sz val="9"/>
            <color indexed="81"/>
            <rFont val="Segoe UI"/>
            <family val="2"/>
          </rPr>
          <t>Hier auswählen welches Kabel verwendet wird.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7" authorId="1" shapeId="0" xr:uid="{00000000-0006-0000-0000-000013000000}">
      <text>
        <r>
          <rPr>
            <b/>
            <sz val="9"/>
            <color indexed="81"/>
            <rFont val="Segoe UI"/>
            <family val="2"/>
          </rPr>
          <t>Hier auswählen welches Kabel verwendet wird.</t>
        </r>
      </text>
    </comment>
    <comment ref="B8" authorId="1" shapeId="0" xr:uid="{00000000-0006-0000-0000-000006000000}">
      <text>
        <r>
          <rPr>
            <b/>
            <sz val="9"/>
            <color indexed="81"/>
            <rFont val="Segoe UI"/>
            <family val="2"/>
          </rPr>
          <t>Hier auswählen welches Kabel verwendet wird.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8" authorId="1" shapeId="0" xr:uid="{00000000-0006-0000-0000-00000E000000}">
      <text>
        <r>
          <rPr>
            <b/>
            <sz val="9"/>
            <color indexed="81"/>
            <rFont val="Segoe UI"/>
            <family val="2"/>
          </rPr>
          <t>Vorrangig ist die Eingabe von Kabel. Wenn ein Kabel eingegeben ist, dann wird das Metall nicht mehr beachtet.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8" authorId="1" shapeId="0" xr:uid="{00000000-0006-0000-0000-000014000000}">
      <text>
        <r>
          <rPr>
            <b/>
            <sz val="9"/>
            <color indexed="81"/>
            <rFont val="Segoe UI"/>
            <family val="2"/>
          </rPr>
          <t>Vorrangig ist die Eingabe von Kabel. Wenn ein Kabel eingegeben ist, dann wird das Metall nicht mehr beachtet.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9" authorId="1" shapeId="0" xr:uid="{00000000-0006-0000-0000-000007000000}">
      <text>
        <r>
          <rPr>
            <b/>
            <sz val="9"/>
            <color indexed="81"/>
            <rFont val="Segoe UI"/>
            <family val="2"/>
          </rPr>
          <t>Vorrangig ist die Eingabe von Kabel. Wenn ein Kabel eingegeben ist, dann wird das Metall nicht mehr beachtet.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0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Hier die Spannung beim Hausanschlußkasten eintragen.
Bei Wechselstrom ca. 230V.
Bei Drehstrom ca 400V.</t>
        </r>
      </text>
    </comment>
    <comment ref="E10" authorId="0" shapeId="0" xr:uid="{00000000-0006-0000-0000-00000F000000}">
      <text>
        <r>
          <rPr>
            <b/>
            <sz val="8"/>
            <color indexed="81"/>
            <rFont val="Tahoma"/>
            <family val="2"/>
          </rPr>
          <t>Hier die Leitungslänge vom Zähler zur Verteilung eintragen.</t>
        </r>
      </text>
    </comment>
    <comment ref="H10" authorId="0" shapeId="0" xr:uid="{00000000-0006-0000-0000-000015000000}">
      <text>
        <r>
          <rPr>
            <b/>
            <sz val="8"/>
            <color indexed="81"/>
            <rFont val="Tahoma"/>
            <family val="2"/>
          </rPr>
          <t>Hier die Leitungslänge vom Verteiler zum Endgerät eintragen.</t>
        </r>
      </text>
    </comment>
    <comment ref="B1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Hier die Leitungslänge vom Hausanschlußkasten bis zum Zähler eintragen.</t>
        </r>
      </text>
    </comment>
    <comment ref="E11" authorId="0" shapeId="0" xr:uid="{00000000-0006-0000-0000-000010000000}">
      <text>
        <r>
          <rPr>
            <b/>
            <sz val="8"/>
            <color indexed="81"/>
            <rFont val="Tahoma"/>
            <family val="2"/>
          </rPr>
          <t>Hier den Querschnitt von Zähler zur Verteilung eintragen. Dies muss aber nicht gemacht werden, wenn ein Kabel vorgegeben ist.</t>
        </r>
      </text>
    </comment>
    <comment ref="H11" authorId="0" shapeId="0" xr:uid="{00000000-0006-0000-0000-000016000000}">
      <text>
        <r>
          <rPr>
            <b/>
            <sz val="8"/>
            <color indexed="81"/>
            <rFont val="Tahoma"/>
            <family val="2"/>
          </rPr>
          <t>Hier den Querschnitt von Zähler zur Verteilung eintragen. Dies muss aber nicht gemacht werden, wenn ein Kabel vorgegeben ist.</t>
        </r>
      </text>
    </comment>
    <comment ref="B12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Hier den Querschnitt von Zähler zur Verteilung eintragen. Dies muss aber nicht gemacht werden, wenn ein Kabel vorgegeben ist.</t>
        </r>
      </text>
    </comment>
    <comment ref="E12" authorId="0" shapeId="0" xr:uid="{07786FC2-2506-4003-9E43-865624BD2999}">
      <text>
        <r>
          <rPr>
            <b/>
            <sz val="8"/>
            <color indexed="81"/>
            <rFont val="Tahoma"/>
            <family val="2"/>
          </rPr>
          <t>Hier wenn Leistung bekannt ist und kein Strom dann die zu erwartende Leistung (Abgegebene Leistung) vom Hausanschlußkasten bis zum Zähler eintragen.</t>
        </r>
      </text>
    </comment>
    <comment ref="H12" authorId="0" shapeId="0" xr:uid="{3E67DF59-8A58-465F-B40D-B26DF300CA23}">
      <text>
        <r>
          <rPr>
            <b/>
            <sz val="8"/>
            <color indexed="81"/>
            <rFont val="Tahoma"/>
            <family val="2"/>
          </rPr>
          <t>Hier wenn Leistung bekannt ist und kein Strom dann die zu erwartende Leistung (Abgegebene Leistung) vom Hausanschlußkasten bis zum Zähler eintragen.</t>
        </r>
      </text>
    </comment>
    <comment ref="B13" authorId="0" shapeId="0" xr:uid="{A558502E-C7C0-42FB-84D1-01EF350F49BF}">
      <text>
        <r>
          <rPr>
            <b/>
            <sz val="8"/>
            <color indexed="81"/>
            <rFont val="Tahoma"/>
            <family val="2"/>
          </rPr>
          <t>Hier wenn Leistung bekannt ist und kein Strom dann die zu erwartende Leistung (Abgegebene Leistung) vom Hausanschlußkasten bis zum Zähler eintragen.</t>
        </r>
      </text>
    </comment>
    <comment ref="E13" authorId="1" shapeId="0" xr:uid="{AB8251E8-77DE-4DA6-8553-D75B263BB008}">
      <text>
        <r>
          <rPr>
            <b/>
            <sz val="9"/>
            <color indexed="81"/>
            <rFont val="Segoe UI"/>
            <family val="2"/>
          </rPr>
          <t>Hier den Wirkungsgrad eingeben. Der Wirkungsgrad berechnet aus der abgegebenen Leistung an der Welle die Zugeführte Leistung. Ist kein Wirkungsgrad bekannt, dann 1 eintragen.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13" authorId="1" shapeId="0" xr:uid="{FC63E967-B3AB-430E-9C7C-351CFF5909B8}">
      <text>
        <r>
          <rPr>
            <b/>
            <sz val="9"/>
            <color indexed="81"/>
            <rFont val="Segoe UI"/>
            <family val="2"/>
          </rPr>
          <t>Hier den Wirkungsgrad eingeben. Der Wirkungsgrad berechnet aus der abgegebenen Leistung an der Welle die Zugeführte Leistung. Ist kein Wirkungsgrad bekannt, dann 1 eintragen.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14" authorId="1" shapeId="0" xr:uid="{9C802928-FCAB-41DB-8C80-5B41587F2F3E}">
      <text>
        <r>
          <rPr>
            <b/>
            <sz val="9"/>
            <color indexed="81"/>
            <rFont val="Segoe UI"/>
            <family val="2"/>
          </rPr>
          <t>Hier den Wirkungsgrad eingeben. Der Wirkungsgrad berechnet aus der abgegebenen Leistung an der Welle die Zugeführte Leistung. Ist kein Wirkungsgrad bekannt, dann 1 eintragen.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14" authorId="1" shapeId="0" xr:uid="{D1FFD01F-1236-454B-9A6C-CEB296FA2D88}">
      <text>
        <r>
          <rPr>
            <b/>
            <sz val="9"/>
            <color indexed="81"/>
            <rFont val="Segoe UI"/>
            <family val="2"/>
          </rPr>
          <t>Wenn eine Leistung eingetragen ist, dann wird daraus der Strom errechnet.</t>
        </r>
      </text>
    </comment>
    <comment ref="H14" authorId="1" shapeId="0" xr:uid="{68BBF74F-9A51-40C9-8DA5-5035BC3ADB52}">
      <text>
        <r>
          <rPr>
            <b/>
            <sz val="9"/>
            <color indexed="81"/>
            <rFont val="Segoe UI"/>
            <family val="2"/>
          </rPr>
          <t>Wenn eine Leistung eingetragen ist, dann wird daraus der Strom errechnet.</t>
        </r>
      </text>
    </comment>
    <comment ref="B15" authorId="1" shapeId="0" xr:uid="{8CFA3413-8DD9-4731-B19B-7D2201A4A541}">
      <text>
        <r>
          <rPr>
            <b/>
            <sz val="9"/>
            <color indexed="81"/>
            <rFont val="Segoe UI"/>
            <family val="2"/>
          </rPr>
          <t>Wenn eine Leistung eingetragen ist, dann wird daraus der Strom errechnet.</t>
        </r>
      </text>
    </comment>
    <comment ref="E15" authorId="0" shapeId="0" xr:uid="{0658BE48-9E7A-4BB2-A82C-E00B3E4BDA91}">
      <text>
        <r>
          <rPr>
            <b/>
            <sz val="8"/>
            <color indexed="81"/>
            <rFont val="Tahoma"/>
            <family val="2"/>
          </rPr>
          <t>Hier wenn Strom bekannt ist und keine Leistung dann den Strom vom Hausanschlußkasten bis zum Zähler eintragen.</t>
        </r>
      </text>
    </comment>
    <comment ref="H15" authorId="0" shapeId="0" xr:uid="{EEFECD71-DE91-452F-9AC2-14A877807C11}">
      <text>
        <r>
          <rPr>
            <b/>
            <sz val="8"/>
            <color indexed="81"/>
            <rFont val="Tahoma"/>
            <family val="2"/>
          </rPr>
          <t>Hier wenn Strom bekannt ist und keine Leistung dann den Strom vom Hausanschlußkasten bis zum Zähler eintragen.</t>
        </r>
      </text>
    </comment>
    <comment ref="B16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Hier wenn Strom bekannt ist und keine Leistung dann den Strom vom Hausanschlußkasten bis zum Zähler eintragen.</t>
        </r>
      </text>
    </comment>
    <comment ref="E16" authorId="1" shapeId="0" xr:uid="{618389A0-194A-4B6C-851E-92E31277F71F}">
      <text>
        <r>
          <rPr>
            <b/>
            <sz val="9"/>
            <color indexed="81"/>
            <rFont val="Segoe UI"/>
            <family val="2"/>
          </rPr>
          <t>Hier den Cos φ eingeben. Sollte der nicht bekann sein, dann 1 stehen lassen.</t>
        </r>
      </text>
    </comment>
    <comment ref="H16" authorId="1" shapeId="0" xr:uid="{20F96B61-EF3B-4199-A2B4-7B7567F0D11C}">
      <text>
        <r>
          <rPr>
            <b/>
            <sz val="9"/>
            <color indexed="81"/>
            <rFont val="Segoe UI"/>
            <family val="2"/>
          </rPr>
          <t>Hier den Cos φ eingeben. Sollte der nicht bekann sein, dann 1 stehen lassen.</t>
        </r>
      </text>
    </comment>
    <comment ref="B17" authorId="1" shapeId="0" xr:uid="{ED3A60A4-C7FB-4801-9FE4-711BA45211E3}">
      <text>
        <r>
          <rPr>
            <b/>
            <sz val="9"/>
            <color indexed="81"/>
            <rFont val="Segoe UI"/>
            <family val="2"/>
          </rPr>
          <t>Hier den Cos φ eingeben. Sollte der nicht bekann sein, dann 1 stehen lassen.</t>
        </r>
      </text>
    </comment>
    <comment ref="B21" authorId="1" shapeId="0" xr:uid="{E48707F2-A22E-4FAB-A4F2-34D4988FC71C}">
      <text>
        <r>
          <rPr>
            <b/>
            <sz val="9"/>
            <color indexed="81"/>
            <rFont val="Segoe UI"/>
            <family val="2"/>
          </rPr>
          <t>Hier den Spannungsfall in % eingeben.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31" authorId="1" shapeId="0" xr:uid="{3EB6F6A1-A4B3-4378-8ADF-E6A42849166D}">
      <text>
        <r>
          <rPr>
            <b/>
            <sz val="9"/>
            <color indexed="81"/>
            <rFont val="Segoe UI"/>
            <family val="2"/>
          </rPr>
          <t>Hier den Spannungsfall in % eingeben.</t>
        </r>
      </text>
    </comment>
    <comment ref="B39" authorId="1" shapeId="0" xr:uid="{14AF0F4A-DF7B-439C-A878-A298BBC86B79}">
      <text>
        <r>
          <rPr>
            <b/>
            <sz val="9"/>
            <color indexed="81"/>
            <rFont val="Segoe UI"/>
            <family val="2"/>
          </rPr>
          <t>Hier den Spannungsfall in % eingeben.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karl</author>
  </authors>
  <commentList>
    <comment ref="H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Die Zelle wird hellorange, wenn es aufgerufen wurde.</t>
        </r>
      </text>
    </comment>
    <comment ref="I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Hier wird der Typ des Kabel eingegeben.</t>
        </r>
      </text>
    </comment>
    <comment ref="J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Hier muss die Aderanzahl angegeben werden.</t>
        </r>
      </text>
    </comment>
    <comment ref="K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Hier muss der Querschnitt angegeben werden.</t>
        </r>
      </text>
    </comment>
    <comment ref="L1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Hier die zu benötigten Klemmen für das Kabel eingeben.
Die Zahl hier gibt an wieviele Klemmstellen man für das Kabel benötigt.
Immer vom Kabel 1 abziehen.
z.B. das NYM-J 3x1,5mm² wird mit 0 angegeben.
Das NYM-J 5x1,5mm² wird mit 2 angegeben.</t>
        </r>
      </text>
    </comment>
  </commentList>
</comments>
</file>

<file path=xl/sharedStrings.xml><?xml version="1.0" encoding="utf-8"?>
<sst xmlns="http://schemas.openxmlformats.org/spreadsheetml/2006/main" count="1455" uniqueCount="150">
  <si>
    <t>Kupfer</t>
  </si>
  <si>
    <t>Aluminium</t>
  </si>
  <si>
    <t>spezifischer Widerstand</t>
  </si>
  <si>
    <t>Leitfähigkeit</t>
  </si>
  <si>
    <t>Silber</t>
  </si>
  <si>
    <t>Gold</t>
  </si>
  <si>
    <t>Zink</t>
  </si>
  <si>
    <t>Messing</t>
  </si>
  <si>
    <t>Eisen</t>
  </si>
  <si>
    <t>Platin</t>
  </si>
  <si>
    <t>Zinn</t>
  </si>
  <si>
    <t>Blei</t>
  </si>
  <si>
    <t>Kohle</t>
  </si>
  <si>
    <t>TAB Zulässiger Spannungsfall zwischen Hausanschluss und Zähler</t>
  </si>
  <si>
    <t>VDE 0100 Teil 520 Zulässiger Spannungsfall zwischen Hausanschluss und Endgerät</t>
  </si>
  <si>
    <t>Din 18015 Zulässiger Spannungsfall zwischen Zähler und Endgerät</t>
  </si>
  <si>
    <t>Erstellt durch: Söldner Karl-Heinz Elektrotechnikermeister</t>
  </si>
  <si>
    <t>Spannung beim Hausanschlußkasten</t>
  </si>
  <si>
    <t>Spannungsfall berechnen im Gebäude</t>
  </si>
  <si>
    <t>Strom von Zähler zur Verteilung</t>
  </si>
  <si>
    <t>Spannung bei Verteilung</t>
  </si>
  <si>
    <t>Spannung beim Zähler</t>
  </si>
  <si>
    <t>Leitungslänge vom Zähler zum Verteiler</t>
  </si>
  <si>
    <t>Leitungslänge vom Verteiler zum Endgerät</t>
  </si>
  <si>
    <t>Strom von Endgerät</t>
  </si>
  <si>
    <t>Spannungsfall zwischen HAK und Zähler</t>
  </si>
  <si>
    <t>Widerstand zwischen HAK und Zähler</t>
  </si>
  <si>
    <t>Widerstand zwischen Zähler und Verteilung</t>
  </si>
  <si>
    <t>Spannungsfall zwischen Zähler und Verteilung</t>
  </si>
  <si>
    <t>Widerstand zwischen Verteilung und Endgerät</t>
  </si>
  <si>
    <t>Spannungsfall zwischen Verteilung und Endgerät</t>
  </si>
  <si>
    <t>Spannung beim Endgerät</t>
  </si>
  <si>
    <t>Prozent Spannungsfall von Verteiler zu Endgerät</t>
  </si>
  <si>
    <t>1,5mm²</t>
  </si>
  <si>
    <t>2,5mm²</t>
  </si>
  <si>
    <t>4mm²</t>
  </si>
  <si>
    <t>6mm²</t>
  </si>
  <si>
    <t>10mm²</t>
  </si>
  <si>
    <t>16mm²</t>
  </si>
  <si>
    <t>25mm²</t>
  </si>
  <si>
    <t>35mm²</t>
  </si>
  <si>
    <t>50mm²</t>
  </si>
  <si>
    <t>70mm²</t>
  </si>
  <si>
    <t>95mm²</t>
  </si>
  <si>
    <t>120mm²</t>
  </si>
  <si>
    <t>150mm²</t>
  </si>
  <si>
    <t>185mm²</t>
  </si>
  <si>
    <t>240mm²</t>
  </si>
  <si>
    <t>300mm²</t>
  </si>
  <si>
    <t>400mm²</t>
  </si>
  <si>
    <t>500mm²</t>
  </si>
  <si>
    <t>630mm²</t>
  </si>
  <si>
    <t>Kabelquerschnitte</t>
  </si>
  <si>
    <t>800mm²</t>
  </si>
  <si>
    <t>1000mm²</t>
  </si>
  <si>
    <t>Urheber dieses Programm ist die Firma S-ETECH. Weitergabe an andere Personen und Firmen ist nicht erlaubt.</t>
  </si>
  <si>
    <t>Das Programm kann auch Fehler haben. Darum kontrollieren Sie die Ergebnisse.</t>
  </si>
  <si>
    <t>Sollten im Programm Fehler sein, dann bitte dies sofort melden.</t>
  </si>
  <si>
    <t>Die Firma S-ETECH übernimmt keine Haftung bei Fehler.</t>
  </si>
  <si>
    <t>Erstellt durch Söldner Karl-Heinz</t>
  </si>
  <si>
    <t>Wirtsfeld 23</t>
  </si>
  <si>
    <t>94104 Witzmannsberg</t>
  </si>
  <si>
    <t>Tel.:08504/922170</t>
  </si>
  <si>
    <t>Info@S-ETECH.de</t>
  </si>
  <si>
    <t>www.S-ETECH.de</t>
  </si>
  <si>
    <t>Netzinnenwiderstand</t>
  </si>
  <si>
    <t>Berechnung zwischen Hausanschluß und Zähler</t>
  </si>
  <si>
    <t>Berechnung zwischen Zähler und Verteilung</t>
  </si>
  <si>
    <t>Berechnung zwischen Verteilung und Endgerät</t>
  </si>
  <si>
    <t>Spannungsfall Zulässig in Prozent</t>
  </si>
  <si>
    <t>Spannungsfall von HAK zum Zähler %</t>
  </si>
  <si>
    <t>Berechnung zwischen HAK und Endgerät</t>
  </si>
  <si>
    <t>Zulässiger Spannungsfall von HAK und Endgerät %</t>
  </si>
  <si>
    <t>Spannungsfall von HAK und Endgerät %</t>
  </si>
  <si>
    <t>Berechnung zwischen Zähler und Endgerät</t>
  </si>
  <si>
    <t>Zulässiger Spannungsfall von Zähler und Endgerät %</t>
  </si>
  <si>
    <t>Widerstand zwischen HAK und Endgerät</t>
  </si>
  <si>
    <t>Spannungsfall zwischen HAK und Endgerät</t>
  </si>
  <si>
    <t>Widerstand zwischen Zähler und Endgerät</t>
  </si>
  <si>
    <t>Spannungsfall zwischen Zähler und Endgerät</t>
  </si>
  <si>
    <t>Berechnung zwischen Trafo und Endgerät</t>
  </si>
  <si>
    <t>Widerstand zwischen Trafo und Endgerät</t>
  </si>
  <si>
    <t>Querschnitt mm²</t>
  </si>
  <si>
    <t>Preis je m</t>
  </si>
  <si>
    <t>Spannungsfall von Zähler und Verteilung %</t>
  </si>
  <si>
    <t>Preis für die Kabel zwischen Verteiler und Endgerät</t>
  </si>
  <si>
    <t>Preis für die Kabel zwischen Zähler und Endgerät</t>
  </si>
  <si>
    <t>Preis für die Kabel zwischen HAK und Zähler</t>
  </si>
  <si>
    <t>Zusammengestellter Text Kabel</t>
  </si>
  <si>
    <t>Material Typ</t>
  </si>
  <si>
    <t>Aderanzahl</t>
  </si>
  <si>
    <t>Querschnitt L/N/PE</t>
  </si>
  <si>
    <t>Metall</t>
  </si>
  <si>
    <t>Spezifische Leitfähigkeit L/N</t>
  </si>
  <si>
    <t>-</t>
  </si>
  <si>
    <t>(N)HMH-J</t>
  </si>
  <si>
    <t>A05RN-F</t>
  </si>
  <si>
    <t>Cat7 Duplex</t>
  </si>
  <si>
    <t>Cat7 Simplex</t>
  </si>
  <si>
    <t>EIB-H-(ST)Y</t>
  </si>
  <si>
    <t>2x2</t>
  </si>
  <si>
    <t>EIB-Y-(ST)Y</t>
  </si>
  <si>
    <t>H07V-K</t>
  </si>
  <si>
    <t>70/50</t>
  </si>
  <si>
    <t>H07V-U</t>
  </si>
  <si>
    <t>HO7RN-F</t>
  </si>
  <si>
    <t>J-H(ST)H</t>
  </si>
  <si>
    <t>4x2</t>
  </si>
  <si>
    <t>6x2</t>
  </si>
  <si>
    <t>10x2</t>
  </si>
  <si>
    <t>20x2</t>
  </si>
  <si>
    <t>J-Y(ST)Y</t>
  </si>
  <si>
    <t>8x2</t>
  </si>
  <si>
    <t>12x2</t>
  </si>
  <si>
    <t>16x2</t>
  </si>
  <si>
    <t>Koaxkabel</t>
  </si>
  <si>
    <t>NAYY-J</t>
  </si>
  <si>
    <t>NYCWY</t>
  </si>
  <si>
    <t>NYIF-J</t>
  </si>
  <si>
    <t>NYM-J</t>
  </si>
  <si>
    <t>NYM-JZ</t>
  </si>
  <si>
    <t>NYM-O</t>
  </si>
  <si>
    <t>NYY-J</t>
  </si>
  <si>
    <t>NYY-O</t>
  </si>
  <si>
    <t>YSLY-JB</t>
  </si>
  <si>
    <t>YSLY-JZ</t>
  </si>
  <si>
    <t>#</t>
  </si>
  <si>
    <t>NYM-J 3x1,5mm²</t>
  </si>
  <si>
    <t>NYM-J 5x10mm²</t>
  </si>
  <si>
    <t>NYM-J 5x16mm²</t>
  </si>
  <si>
    <t>Kabel</t>
  </si>
  <si>
    <t>Spannung bei der Verteilung</t>
  </si>
  <si>
    <t>Cos φ</t>
  </si>
  <si>
    <t>Bis 100KVA</t>
  </si>
  <si>
    <t>100-250KVA</t>
  </si>
  <si>
    <t>250-400KVA</t>
  </si>
  <si>
    <t>über 400KVA</t>
  </si>
  <si>
    <t>Leistung bis zum Zähler (W)</t>
  </si>
  <si>
    <t>Strom bis zum Zähler (A)</t>
  </si>
  <si>
    <t>Querschnitt (mm²)</t>
  </si>
  <si>
    <t>Leitungslänge vom HAK zum Zähler (l)</t>
  </si>
  <si>
    <t>Netzinnenwiderstand (Ω)</t>
  </si>
  <si>
    <t>Wirkungsgrad (η)</t>
  </si>
  <si>
    <t>NAYY-O</t>
  </si>
  <si>
    <t>Von Leistung Berechneter Strom (A)</t>
  </si>
  <si>
    <t>Möchte man Metall haben, so muss beim Kabel ein Minus "-" eingetragen sein und der Querschnitt vorgeben sein.</t>
  </si>
  <si>
    <t>Graue Felder sind Eingabefelder.</t>
  </si>
  <si>
    <t>Kabel ist Vorrangig vor Metall. Wird ein Kabel eingegeben, braucht man bei Metall und Querschnitt nichts eingeben.</t>
  </si>
  <si>
    <t>Unten Reiter Liste kann man neue Kabel eingeben. Sowie auch den Kabelpreis.</t>
  </si>
  <si>
    <t>Drehstrom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</si>
</sst>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\ \V"/>
    <numFmt numFmtId="165" formatCode="0.0%"/>
    <numFmt numFmtId="166" formatCode="0.00\ \Ω"/>
    <numFmt numFmtId="167" formatCode="0.0\ \V"/>
    <numFmt numFmtId="168" formatCode="0\ \A"/>
    <numFmt numFmtId="169" formatCode="0\ \m"/>
    <numFmt numFmtId="170" formatCode="0\ \Ω"/>
    <numFmt numFmtId="171" formatCode="_-* #,##0.00\ [$€-407]_-;\-* #,##0.00\ [$€-407]_-;_-* &quot;-&quot;??\ [$€-407]_-;_-@_-"/>
    <numFmt numFmtId="172" formatCode="0\ \W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Tahoma"/>
      <family val="2"/>
    </font>
    <font>
      <b/>
      <sz val="8"/>
      <color indexed="81"/>
      <name val="Tahoma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sz val="14"/>
      <color indexed="10"/>
      <name val="Calibri"/>
      <family val="2"/>
    </font>
    <font>
      <sz val="10"/>
      <name val="Calibr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7" fillId="0" borderId="0" xfId="0" applyFont="1" applyAlignment="1"/>
    <xf numFmtId="0" fontId="2" fillId="0" borderId="0" xfId="0" applyFont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0" fontId="14" fillId="2" borderId="2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166" fontId="0" fillId="2" borderId="8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3" borderId="5" xfId="0" applyFill="1" applyBorder="1" applyAlignment="1" applyProtection="1">
      <alignment horizontal="center"/>
      <protection locked="0"/>
    </xf>
    <xf numFmtId="169" fontId="0" fillId="3" borderId="5" xfId="0" applyNumberFormat="1" applyFill="1" applyBorder="1" applyAlignment="1" applyProtection="1">
      <alignment horizontal="center"/>
      <protection locked="0"/>
    </xf>
    <xf numFmtId="168" fontId="0" fillId="3" borderId="13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170" fontId="0" fillId="6" borderId="8" xfId="0" applyNumberFormat="1" applyFill="1" applyBorder="1" applyAlignment="1" applyProtection="1">
      <alignment horizontal="center"/>
      <protection locked="0"/>
    </xf>
    <xf numFmtId="0" fontId="6" fillId="0" borderId="6" xfId="0" applyFont="1" applyBorder="1" applyAlignment="1">
      <alignment horizontal="center"/>
    </xf>
    <xf numFmtId="166" fontId="0" fillId="2" borderId="15" xfId="0" applyNumberFormat="1" applyFill="1" applyBorder="1" applyAlignment="1">
      <alignment horizontal="center"/>
    </xf>
    <xf numFmtId="165" fontId="0" fillId="6" borderId="14" xfId="0" applyNumberFormat="1" applyFill="1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/>
    </xf>
    <xf numFmtId="166" fontId="0" fillId="2" borderId="17" xfId="0" applyNumberFormat="1" applyFill="1" applyBorder="1" applyAlignment="1">
      <alignment horizontal="center"/>
    </xf>
    <xf numFmtId="171" fontId="14" fillId="2" borderId="2" xfId="1" applyNumberFormat="1" applyFont="1" applyFill="1" applyBorder="1" applyAlignment="1">
      <alignment horizontal="center"/>
    </xf>
    <xf numFmtId="171" fontId="14" fillId="2" borderId="15" xfId="1" applyNumberFormat="1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 vertical="center" wrapText="1"/>
    </xf>
    <xf numFmtId="0" fontId="12" fillId="0" borderId="18" xfId="0" quotePrefix="1" applyFont="1" applyBorder="1" applyAlignment="1">
      <alignment horizontal="center"/>
    </xf>
    <xf numFmtId="0" fontId="12" fillId="8" borderId="18" xfId="0" applyFont="1" applyFill="1" applyBorder="1" applyAlignment="1">
      <alignment horizontal="left"/>
    </xf>
    <xf numFmtId="0" fontId="12" fillId="9" borderId="18" xfId="0" applyFont="1" applyFill="1" applyBorder="1" applyAlignment="1" applyProtection="1">
      <alignment horizontal="center"/>
      <protection locked="0"/>
    </xf>
    <xf numFmtId="0" fontId="0" fillId="9" borderId="18" xfId="0" applyFill="1" applyBorder="1" applyAlignment="1" applyProtection="1">
      <alignment horizontal="center"/>
      <protection locked="0"/>
    </xf>
    <xf numFmtId="0" fontId="0" fillId="10" borderId="18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12" fillId="10" borderId="18" xfId="0" applyFont="1" applyFill="1" applyBorder="1" applyAlignment="1" applyProtection="1">
      <alignment horizontal="center"/>
      <protection locked="0"/>
    </xf>
    <xf numFmtId="0" fontId="15" fillId="0" borderId="0" xfId="0" applyFont="1"/>
    <xf numFmtId="0" fontId="6" fillId="0" borderId="19" xfId="0" applyFont="1" applyBorder="1" applyAlignment="1">
      <alignment horizontal="center"/>
    </xf>
    <xf numFmtId="0" fontId="6" fillId="6" borderId="5" xfId="0" applyFont="1" applyFill="1" applyBorder="1" applyAlignment="1" applyProtection="1">
      <alignment horizontal="center"/>
      <protection locked="0"/>
    </xf>
    <xf numFmtId="171" fontId="0" fillId="10" borderId="18" xfId="0" applyNumberFormat="1" applyFill="1" applyBorder="1" applyAlignment="1" applyProtection="1">
      <alignment horizontal="center"/>
      <protection locked="0"/>
    </xf>
    <xf numFmtId="171" fontId="0" fillId="9" borderId="18" xfId="0" applyNumberFormat="1" applyFill="1" applyBorder="1" applyAlignment="1" applyProtection="1">
      <alignment horizontal="center"/>
      <protection locked="0"/>
    </xf>
    <xf numFmtId="0" fontId="3" fillId="0" borderId="18" xfId="0" applyFont="1" applyBorder="1" applyAlignment="1">
      <alignment horizontal="center" wrapText="1"/>
    </xf>
    <xf numFmtId="0" fontId="12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67" fontId="0" fillId="3" borderId="5" xfId="0" applyNumberFormat="1" applyFill="1" applyBorder="1" applyAlignment="1" applyProtection="1">
      <alignment horizontal="center"/>
      <protection locked="0"/>
    </xf>
    <xf numFmtId="170" fontId="0" fillId="0" borderId="5" xfId="0" applyNumberFormat="1" applyBorder="1" applyAlignment="1" applyProtection="1">
      <alignment horizontal="center"/>
    </xf>
    <xf numFmtId="164" fontId="0" fillId="0" borderId="5" xfId="0" applyNumberFormat="1" applyFill="1" applyBorder="1" applyAlignment="1">
      <alignment horizontal="center"/>
    </xf>
    <xf numFmtId="172" fontId="0" fillId="3" borderId="13" xfId="0" applyNumberFormat="1" applyFill="1" applyBorder="1" applyAlignment="1" applyProtection="1">
      <alignment horizontal="center"/>
      <protection locked="0"/>
    </xf>
    <xf numFmtId="0" fontId="15" fillId="0" borderId="0" xfId="0" applyFont="1" applyFill="1" applyAlignment="1">
      <alignment horizontal="center"/>
    </xf>
    <xf numFmtId="0" fontId="0" fillId="3" borderId="13" xfId="0" applyNumberFormat="1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168" fontId="0" fillId="8" borderId="5" xfId="0" applyNumberForma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10" fontId="14" fillId="2" borderId="28" xfId="1" applyNumberFormat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9" xfId="0" applyBorder="1"/>
    <xf numFmtId="9" fontId="0" fillId="4" borderId="30" xfId="0" applyNumberFormat="1" applyFill="1" applyBorder="1" applyAlignment="1">
      <alignment horizontal="center"/>
    </xf>
    <xf numFmtId="10" fontId="0" fillId="4" borderId="26" xfId="0" applyNumberFormat="1" applyFill="1" applyBorder="1" applyAlignment="1">
      <alignment horizontal="center"/>
    </xf>
    <xf numFmtId="9" fontId="0" fillId="4" borderId="26" xfId="0" applyNumberFormat="1" applyFill="1" applyBorder="1" applyAlignment="1">
      <alignment horizontal="center"/>
    </xf>
    <xf numFmtId="10" fontId="0" fillId="4" borderId="31" xfId="0" applyNumberFormat="1" applyFill="1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9" xfId="0" applyBorder="1" applyAlignment="1">
      <alignment horizontal="right"/>
    </xf>
    <xf numFmtId="0" fontId="15" fillId="0" borderId="24" xfId="0" applyFont="1" applyBorder="1"/>
    <xf numFmtId="0" fontId="15" fillId="0" borderId="31" xfId="0" applyFont="1" applyBorder="1"/>
    <xf numFmtId="0" fontId="6" fillId="0" borderId="16" xfId="0" applyFont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0" fontId="6" fillId="0" borderId="27" xfId="0" applyFont="1" applyBorder="1" applyAlignment="1">
      <alignment horizontal="center"/>
    </xf>
    <xf numFmtId="170" fontId="0" fillId="0" borderId="28" xfId="0" applyNumberFormat="1" applyBorder="1" applyAlignment="1" applyProtection="1">
      <alignment horizontal="center"/>
    </xf>
    <xf numFmtId="0" fontId="0" fillId="11" borderId="22" xfId="0" applyFill="1" applyBorder="1"/>
    <xf numFmtId="0" fontId="8" fillId="11" borderId="23" xfId="0" applyFont="1" applyFill="1" applyBorder="1" applyAlignment="1"/>
    <xf numFmtId="0" fontId="16" fillId="11" borderId="23" xfId="0" applyFont="1" applyFill="1" applyBorder="1"/>
    <xf numFmtId="0" fontId="2" fillId="11" borderId="24" xfId="0" applyFont="1" applyFill="1" applyBorder="1"/>
    <xf numFmtId="0" fontId="0" fillId="11" borderId="25" xfId="0" applyFill="1" applyBorder="1"/>
    <xf numFmtId="0" fontId="7" fillId="11" borderId="0" xfId="0" applyFont="1" applyFill="1" applyBorder="1" applyAlignment="1"/>
    <xf numFmtId="0" fontId="16" fillId="11" borderId="0" xfId="0" applyFont="1" applyFill="1" applyBorder="1"/>
    <xf numFmtId="0" fontId="2" fillId="11" borderId="26" xfId="0" applyFont="1" applyFill="1" applyBorder="1"/>
    <xf numFmtId="0" fontId="0" fillId="11" borderId="29" xfId="0" applyFill="1" applyBorder="1"/>
    <xf numFmtId="0" fontId="0" fillId="11" borderId="30" xfId="0" applyFill="1" applyBorder="1"/>
    <xf numFmtId="0" fontId="15" fillId="11" borderId="30" xfId="0" applyFont="1" applyFill="1" applyBorder="1"/>
    <xf numFmtId="0" fontId="0" fillId="11" borderId="31" xfId="0" applyFill="1" applyBorder="1"/>
    <xf numFmtId="0" fontId="6" fillId="0" borderId="32" xfId="0" applyFont="1" applyBorder="1" applyAlignment="1">
      <alignment horizontal="center"/>
    </xf>
    <xf numFmtId="0" fontId="6" fillId="6" borderId="8" xfId="0" applyFont="1" applyFill="1" applyBorder="1" applyAlignment="1" applyProtection="1">
      <alignment horizontal="center"/>
      <protection locked="0"/>
    </xf>
    <xf numFmtId="0" fontId="0" fillId="11" borderId="0" xfId="0" applyFill="1" applyBorder="1"/>
    <xf numFmtId="0" fontId="15" fillId="11" borderId="0" xfId="0" applyFont="1" applyFill="1" applyBorder="1"/>
    <xf numFmtId="0" fontId="0" fillId="11" borderId="26" xfId="0" applyFill="1" applyBorder="1"/>
    <xf numFmtId="0" fontId="0" fillId="6" borderId="8" xfId="0" applyNumberFormat="1" applyFill="1" applyBorder="1" applyAlignment="1" applyProtection="1">
      <alignment horizontal="center"/>
      <protection locked="0"/>
    </xf>
    <xf numFmtId="22" fontId="0" fillId="0" borderId="0" xfId="0" applyNumberFormat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104775</xdr:rowOff>
    </xdr:from>
    <xdr:to>
      <xdr:col>11</xdr:col>
      <xdr:colOff>114300</xdr:colOff>
      <xdr:row>5</xdr:row>
      <xdr:rowOff>9525</xdr:rowOff>
    </xdr:to>
    <xdr:pic>
      <xdr:nvPicPr>
        <xdr:cNvPr id="1241" name="Grafik 1">
          <a:extLst>
            <a:ext uri="{FF2B5EF4-FFF2-40B4-BE49-F238E27FC236}">
              <a16:creationId xmlns:a16="http://schemas.microsoft.com/office/drawing/2014/main" id="{8B12EB84-9648-CB21-376C-26141573D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7475" y="581025"/>
          <a:ext cx="21717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6</xdr:row>
      <xdr:rowOff>133350</xdr:rowOff>
    </xdr:from>
    <xdr:ext cx="5305426" cy="530658"/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561E3793-B5B1-C68E-E061-8269E2E425AD}"/>
            </a:ext>
          </a:extLst>
        </xdr:cNvPr>
        <xdr:cNvSpPr/>
      </xdr:nvSpPr>
      <xdr:spPr>
        <a:xfrm>
          <a:off x="10134599" y="1400175"/>
          <a:ext cx="5305426" cy="530658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de-DE" sz="2800" b="1" cap="none" spc="0">
              <a:ln w="11430"/>
              <a:gradFill>
                <a:gsLst>
                  <a:gs pos="0">
                    <a:schemeClr val="accent2">
                      <a:tint val="70000"/>
                      <a:satMod val="245000"/>
                    </a:schemeClr>
                  </a:gs>
                  <a:gs pos="75000">
                    <a:schemeClr val="accent2">
                      <a:tint val="90000"/>
                      <a:shade val="60000"/>
                      <a:satMod val="240000"/>
                    </a:schemeClr>
                  </a:gs>
                  <a:gs pos="100000">
                    <a:schemeClr val="accent2">
                      <a:tint val="100000"/>
                      <a:shade val="50000"/>
                      <a:satMod val="240000"/>
                    </a:schemeClr>
                  </a:gs>
                </a:gsLst>
                <a:lin ang="5400000"/>
              </a:gra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Spannungsfall im Haus berechnen</a:t>
          </a:r>
          <a:endParaRPr lang="de-DE" sz="3200" b="1" cap="none" spc="0">
            <a:ln w="11430"/>
            <a:gradFill>
              <a:gsLst>
                <a:gs pos="0">
                  <a:schemeClr val="accent2">
                    <a:tint val="70000"/>
                    <a:satMod val="245000"/>
                  </a:schemeClr>
                </a:gs>
                <a:gs pos="75000">
                  <a:schemeClr val="accent2">
                    <a:tint val="90000"/>
                    <a:shade val="60000"/>
                    <a:satMod val="240000"/>
                  </a:schemeClr>
                </a:gs>
                <a:gs pos="100000">
                  <a:schemeClr val="accent2">
                    <a:tint val="100000"/>
                    <a:shade val="50000"/>
                    <a:satMod val="240000"/>
                  </a:schemeClr>
                </a:gs>
              </a:gsLst>
              <a:lin ang="5400000"/>
            </a:gra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K85"/>
  <sheetViews>
    <sheetView tabSelected="1" workbookViewId="0">
      <selection activeCell="B10" sqref="B10"/>
    </sheetView>
  </sheetViews>
  <sheetFormatPr baseColWidth="10" defaultRowHeight="15" x14ac:dyDescent="0.25"/>
  <cols>
    <col min="1" max="1" width="46.7109375" customWidth="1"/>
    <col min="2" max="2" width="20.7109375" customWidth="1"/>
    <col min="3" max="3" width="6.7109375" style="37" customWidth="1"/>
    <col min="4" max="4" width="46.7109375" customWidth="1"/>
    <col min="5" max="5" width="20.7109375" customWidth="1"/>
    <col min="6" max="6" width="6.7109375" style="37" customWidth="1"/>
    <col min="7" max="7" width="46.7109375" customWidth="1"/>
    <col min="8" max="8" width="20.7109375" customWidth="1"/>
    <col min="9" max="9" width="6.7109375" style="37" customWidth="1"/>
    <col min="10" max="10" width="10.5703125" bestFit="1" customWidth="1"/>
    <col min="11" max="11" width="20.28515625" bestFit="1" customWidth="1"/>
    <col min="12" max="12" width="14" bestFit="1" customWidth="1"/>
    <col min="14" max="14" width="11.42578125" bestFit="1" customWidth="1"/>
    <col min="15" max="15" width="20.28515625" bestFit="1" customWidth="1"/>
  </cols>
  <sheetData>
    <row r="1" spans="1:11" ht="18.75" x14ac:dyDescent="0.3">
      <c r="A1" s="1" t="s">
        <v>18</v>
      </c>
      <c r="D1" s="76" t="s">
        <v>146</v>
      </c>
      <c r="E1" s="77"/>
      <c r="F1" s="78"/>
      <c r="G1" s="79"/>
      <c r="H1" s="2"/>
      <c r="J1" s="94">
        <f ca="1">NOW()</f>
        <v>44816.723398842594</v>
      </c>
      <c r="K1" s="94"/>
    </row>
    <row r="2" spans="1:11" ht="18.75" x14ac:dyDescent="0.3">
      <c r="D2" s="80" t="s">
        <v>147</v>
      </c>
      <c r="E2" s="81"/>
      <c r="F2" s="82"/>
      <c r="G2" s="83"/>
      <c r="H2" s="2"/>
    </row>
    <row r="3" spans="1:11" ht="15.75" thickBot="1" x14ac:dyDescent="0.3">
      <c r="A3" s="6" t="s">
        <v>16</v>
      </c>
      <c r="B3" s="6"/>
      <c r="D3" s="80" t="s">
        <v>145</v>
      </c>
      <c r="E3" s="90"/>
      <c r="F3" s="91"/>
      <c r="G3" s="92"/>
    </row>
    <row r="4" spans="1:11" ht="15.75" thickBot="1" x14ac:dyDescent="0.3">
      <c r="B4" s="93" t="s">
        <v>149</v>
      </c>
      <c r="D4" s="84" t="s">
        <v>148</v>
      </c>
      <c r="E4" s="85"/>
      <c r="F4" s="86"/>
      <c r="G4" s="87"/>
    </row>
    <row r="5" spans="1:11" ht="15.75" thickBot="1" x14ac:dyDescent="0.3">
      <c r="A5" s="97" t="s">
        <v>66</v>
      </c>
      <c r="B5" s="98"/>
      <c r="D5" s="99" t="s">
        <v>67</v>
      </c>
      <c r="E5" s="100"/>
      <c r="G5" s="99" t="s">
        <v>68</v>
      </c>
      <c r="H5" s="96"/>
    </row>
    <row r="6" spans="1:11" x14ac:dyDescent="0.25">
      <c r="A6" s="20" t="s">
        <v>141</v>
      </c>
      <c r="B6" s="21">
        <v>2</v>
      </c>
      <c r="D6" s="88" t="s">
        <v>92</v>
      </c>
      <c r="E6" s="89" t="s">
        <v>94</v>
      </c>
      <c r="G6" s="88" t="s">
        <v>92</v>
      </c>
      <c r="H6" s="89" t="s">
        <v>94</v>
      </c>
    </row>
    <row r="7" spans="1:11" x14ac:dyDescent="0.25">
      <c r="A7" s="38" t="s">
        <v>92</v>
      </c>
      <c r="B7" s="39" t="s">
        <v>94</v>
      </c>
      <c r="D7" s="38" t="s">
        <v>130</v>
      </c>
      <c r="E7" s="39" t="s">
        <v>128</v>
      </c>
      <c r="G7" s="38" t="s">
        <v>130</v>
      </c>
      <c r="H7" s="39" t="s">
        <v>127</v>
      </c>
    </row>
    <row r="8" spans="1:11" ht="15" customHeight="1" x14ac:dyDescent="0.25">
      <c r="A8" s="38" t="s">
        <v>130</v>
      </c>
      <c r="B8" s="39" t="s">
        <v>129</v>
      </c>
      <c r="D8" s="7" t="s">
        <v>3</v>
      </c>
      <c r="E8" s="50">
        <f>IF(E7&lt;&gt;"-",VLOOKUP(Spannungsfall!E7,Liste!$H$2:$N$1002,7,FALSE),IF(E6&lt;&gt;"-",VLOOKUP(Spannungsfall!E6,Liste!$B$2:$D$13,3,FALSE)," "))</f>
        <v>56</v>
      </c>
      <c r="G8" s="7" t="s">
        <v>3</v>
      </c>
      <c r="H8" s="50">
        <f>IF(H7&lt;&gt;"-",VLOOKUP(Spannungsfall!H7,Liste!$H$2:$N$1002,7,FALSE),IF(H6&lt;&gt;"-",VLOOKUP(Spannungsfall!H6,Liste!$B$2:$D$13,3,FALSE)," "))</f>
        <v>56</v>
      </c>
    </row>
    <row r="9" spans="1:11" ht="15" customHeight="1" x14ac:dyDescent="0.25">
      <c r="A9" s="7" t="s">
        <v>3</v>
      </c>
      <c r="B9" s="50">
        <f>IF(B8&lt;&gt;"-",VLOOKUP(Spannungsfall!B8,Liste!$H$2:$N$1002,7,FALSE),IF(B7&lt;&gt;"-",VLOOKUP(Spannungsfall!B7,Liste!$B$2:$D$13,3,FALSE)," "))</f>
        <v>56</v>
      </c>
      <c r="D9" s="7" t="s">
        <v>21</v>
      </c>
      <c r="E9" s="51">
        <f>B20</f>
        <v>399.39107588796406</v>
      </c>
      <c r="G9" s="7" t="s">
        <v>20</v>
      </c>
      <c r="H9" s="51">
        <f>E19</f>
        <v>398.84981001059879</v>
      </c>
    </row>
    <row r="10" spans="1:11" ht="15" customHeight="1" x14ac:dyDescent="0.25">
      <c r="A10" s="7" t="s">
        <v>17</v>
      </c>
      <c r="B10" s="49">
        <v>400</v>
      </c>
      <c r="D10" s="7" t="s">
        <v>22</v>
      </c>
      <c r="E10" s="17">
        <v>5</v>
      </c>
      <c r="G10" s="7" t="s">
        <v>23</v>
      </c>
      <c r="H10" s="17">
        <v>15</v>
      </c>
    </row>
    <row r="11" spans="1:11" ht="15" customHeight="1" x14ac:dyDescent="0.25">
      <c r="A11" s="7" t="s">
        <v>140</v>
      </c>
      <c r="B11" s="17">
        <v>5</v>
      </c>
      <c r="D11" s="7" t="s">
        <v>82</v>
      </c>
      <c r="E11" s="16"/>
      <c r="F11" s="53">
        <f>IF(E11&gt;0,E11,IF(E7&lt;&gt;"-",VLOOKUP(Spannungsfall!E7,Liste!$H$2:$N$1002,4,FALSE),""))</f>
        <v>10</v>
      </c>
      <c r="G11" s="7" t="s">
        <v>82</v>
      </c>
      <c r="H11" s="16"/>
      <c r="I11" s="53">
        <f>IF(H11&gt;0,H11,IF(H7&lt;&gt;"-",VLOOKUP(Spannungsfall!H7,Liste!$H$2:$N$1002,4,FALSE),""))</f>
        <v>1.5</v>
      </c>
    </row>
    <row r="12" spans="1:11" ht="15" customHeight="1" x14ac:dyDescent="0.25">
      <c r="A12" s="7" t="s">
        <v>139</v>
      </c>
      <c r="B12" s="16"/>
      <c r="C12" s="53">
        <f>IF(B12&gt;0,B12,IF(B8&lt;&gt;"-",VLOOKUP(Spannungsfall!B8,Liste!$H$2:$N$1002,4,FALSE),""))</f>
        <v>16</v>
      </c>
      <c r="D12" s="10" t="s">
        <v>137</v>
      </c>
      <c r="E12" s="52"/>
      <c r="G12" s="10" t="s">
        <v>137</v>
      </c>
      <c r="H12" s="52"/>
      <c r="J12" t="s">
        <v>55</v>
      </c>
    </row>
    <row r="13" spans="1:11" ht="15.75" customHeight="1" x14ac:dyDescent="0.25">
      <c r="A13" s="10" t="s">
        <v>137</v>
      </c>
      <c r="B13" s="52"/>
      <c r="D13" s="10" t="s">
        <v>142</v>
      </c>
      <c r="E13" s="54">
        <v>1</v>
      </c>
      <c r="F13" s="37">
        <f>IF(AND(E12&gt;0,E13&gt;0),E12/E13,E12)</f>
        <v>0</v>
      </c>
      <c r="G13" s="10" t="s">
        <v>142</v>
      </c>
      <c r="H13" s="54">
        <v>1</v>
      </c>
      <c r="I13" s="37">
        <f>IF(AND(H12&gt;0,H13&gt;0),H12/H13,H12)</f>
        <v>0</v>
      </c>
      <c r="J13" t="s">
        <v>56</v>
      </c>
    </row>
    <row r="14" spans="1:11" ht="15.75" customHeight="1" x14ac:dyDescent="0.25">
      <c r="A14" s="10" t="s">
        <v>142</v>
      </c>
      <c r="B14" s="54">
        <v>1</v>
      </c>
      <c r="C14" s="37">
        <f>IF(AND(B13&gt;0,B14&gt;0),B13/B14,B13)</f>
        <v>0</v>
      </c>
      <c r="D14" s="10" t="s">
        <v>144</v>
      </c>
      <c r="E14" s="56" t="str">
        <f>IF(AND($B$4="Wechselstrom",E12&gt;0),F13/($B$10*E16),IF(AND($B$4="Drehstrom",E12&gt;0),F13/($B$10*SQRT(3)*E16),""))</f>
        <v/>
      </c>
      <c r="G14" s="10" t="s">
        <v>144</v>
      </c>
      <c r="H14" s="56" t="str">
        <f>IF(AND($B$4="Wechselstrom",H12&gt;0),I13/($B$10*H16),IF(AND($B$10&gt;299,H12&gt;0),I13/($B$10*SQRT(3)*H16),""))</f>
        <v/>
      </c>
      <c r="J14" t="s">
        <v>57</v>
      </c>
    </row>
    <row r="15" spans="1:11" ht="15.75" customHeight="1" x14ac:dyDescent="0.25">
      <c r="A15" s="10" t="s">
        <v>144</v>
      </c>
      <c r="B15" s="56" t="str">
        <f>IF(AND($B$4="Wechselstrom",B13&gt;0),C14/($B$10*B17),IF(AND($B$4="Drehstrom",B13&gt;0),C14/($B$10*SQRT(3)*B17),""))</f>
        <v/>
      </c>
      <c r="D15" s="7" t="s">
        <v>19</v>
      </c>
      <c r="E15" s="18">
        <v>35</v>
      </c>
      <c r="G15" s="7" t="s">
        <v>24</v>
      </c>
      <c r="H15" s="18">
        <v>16</v>
      </c>
      <c r="J15" t="s">
        <v>58</v>
      </c>
    </row>
    <row r="16" spans="1:11" ht="15.75" customHeight="1" thickBot="1" x14ac:dyDescent="0.3">
      <c r="A16" s="10" t="s">
        <v>138</v>
      </c>
      <c r="B16" s="18">
        <v>63</v>
      </c>
      <c r="D16" s="22" t="s">
        <v>132</v>
      </c>
      <c r="E16" s="55">
        <v>1</v>
      </c>
      <c r="G16" s="22" t="s">
        <v>132</v>
      </c>
      <c r="H16" s="55">
        <v>1</v>
      </c>
    </row>
    <row r="17" spans="1:10" ht="15.75" customHeight="1" thickBot="1" x14ac:dyDescent="0.3">
      <c r="A17" s="22" t="s">
        <v>132</v>
      </c>
      <c r="B17" s="55">
        <v>1</v>
      </c>
      <c r="D17" s="25" t="s">
        <v>27</v>
      </c>
      <c r="E17" s="26">
        <f>IF(E7&lt;&gt;"-",2*E10/(E8*VLOOKUP(Spannungsfall!E7,Liste!$H$2:$N$1002,4,FALSE)),   2*E10/(E8*E11))</f>
        <v>1.7857142857142856E-2</v>
      </c>
      <c r="G17" s="3" t="s">
        <v>29</v>
      </c>
      <c r="H17" s="11">
        <f>IF(H7&lt;&gt;"-",2*H10/(H8*VLOOKUP(Spannungsfall!H7,Liste!$H$2:$N$1002,4,FALSE)),   2*H10/(H8*H11))</f>
        <v>0.35714285714285715</v>
      </c>
      <c r="J17" t="s">
        <v>59</v>
      </c>
    </row>
    <row r="18" spans="1:10" ht="15" customHeight="1" x14ac:dyDescent="0.25">
      <c r="A18" s="25" t="s">
        <v>26</v>
      </c>
      <c r="B18" s="26">
        <f>IF(B8&lt;&gt;"-",2*B11/(B9*VLOOKUP(Spannungsfall!B8,Liste!$H$2:$N$1002,4,FALSE)),2*B11/(B9*C12))</f>
        <v>1.1160714285714286E-2</v>
      </c>
      <c r="D18" s="4" t="s">
        <v>28</v>
      </c>
      <c r="E18" s="8">
        <f>IF(AND($B$4="Wechselstrom",E15&gt;0),E15*E16*E17,IF(AND($B$4="Wechselstrom",F13&gt;0),(2*E10*F13)/(E8*F11*E9),IF(AND($B$4="Drehstrom",E15&gt;0),(SQRT(3)*E10*E15*E16)/(E8*F11),IF(AND($B$4="Drehstrom",F13&gt;0),(E10*F13)/(E8*F11*E9),""))))</f>
        <v>0.5412658773652741</v>
      </c>
      <c r="G18" s="4" t="s">
        <v>30</v>
      </c>
      <c r="H18" s="8">
        <f>IF(AND($B$4="Wechselstrom",H15&gt;0),H15*H16*H17,IF(AND($B$4="Wechselstrom",I13&gt;0),(2*H10*I13)/(H8*I11*H9),IF(AND($B$4="Drehstrom",H15&gt;0),(SQRT(3)*H10*H15*H16)/(H8*I11),IF(AND($B$4="Drehstrom",I13&gt;0),(H10*I13)/(H8*I11*H9),""))))</f>
        <v>4.948716593053935</v>
      </c>
    </row>
    <row r="19" spans="1:10" ht="15" customHeight="1" x14ac:dyDescent="0.25">
      <c r="A19" s="4" t="s">
        <v>25</v>
      </c>
      <c r="B19" s="8">
        <f>IF(AND($B$4="Wechselstrom",B16&gt;0),B16*B17*B18,IF(AND($B$4="Wechselstrom",C14&gt;0),(2*B11*C14)/(B9*C12*B10),IF(AND($B$4="Drehstrom",B16&gt;0),(SQRT(3)*B11*B16*B17)/(B9*C12),IF(AND($B$4="Drehstrom",C14&gt;0),(B11*C14)/(B9*C12*B10),""))))</f>
        <v>0.60892411203593333</v>
      </c>
      <c r="D19" s="4" t="s">
        <v>131</v>
      </c>
      <c r="E19" s="8">
        <f>E9-E18</f>
        <v>398.84981001059879</v>
      </c>
      <c r="G19" s="4" t="s">
        <v>31</v>
      </c>
      <c r="H19" s="8">
        <f>H9-H18</f>
        <v>393.90109341754487</v>
      </c>
      <c r="J19" t="s">
        <v>60</v>
      </c>
    </row>
    <row r="20" spans="1:10" ht="15.75" customHeight="1" thickBot="1" x14ac:dyDescent="0.3">
      <c r="A20" s="4" t="s">
        <v>21</v>
      </c>
      <c r="B20" s="8">
        <f>B10-B19</f>
        <v>399.39107588796406</v>
      </c>
      <c r="D20" s="9" t="s">
        <v>84</v>
      </c>
      <c r="E20" s="5">
        <f>E18/(E9/100)/100</f>
        <v>1.3552277705802026E-3</v>
      </c>
      <c r="G20" s="9" t="s">
        <v>32</v>
      </c>
      <c r="H20" s="5">
        <f>H18/(H9/100)/100</f>
        <v>1.2407468848794062E-2</v>
      </c>
      <c r="J20" t="s">
        <v>61</v>
      </c>
    </row>
    <row r="21" spans="1:10" ht="15.75" customHeight="1" thickBot="1" x14ac:dyDescent="0.3">
      <c r="A21" s="19" t="s">
        <v>69</v>
      </c>
      <c r="B21" s="24">
        <v>5.0000000000000001E-3</v>
      </c>
      <c r="D21" s="9" t="s">
        <v>86</v>
      </c>
      <c r="E21" s="27">
        <f>IF(E7&lt;&gt;"-",VLOOKUP(Spannungsfall!E7,Liste!$H$2:$N$1002,5,FALSE)*E10," ")</f>
        <v>25</v>
      </c>
      <c r="G21" s="9" t="s">
        <v>85</v>
      </c>
      <c r="H21" s="27">
        <f>IF(H7&lt;&gt;"-",VLOOKUP(Spannungsfall!H7,Liste!$H$2:$N$1002,5,FALSE)*H10," ")</f>
        <v>15</v>
      </c>
      <c r="J21" t="s">
        <v>62</v>
      </c>
    </row>
    <row r="22" spans="1:10" ht="15.75" customHeight="1" thickBot="1" x14ac:dyDescent="0.3">
      <c r="A22" s="57" t="s">
        <v>70</v>
      </c>
      <c r="B22" s="58">
        <f>B19/(B10/100)/100</f>
        <v>1.5223102800898333E-3</v>
      </c>
      <c r="J22" t="s">
        <v>63</v>
      </c>
    </row>
    <row r="23" spans="1:10" ht="15.75" customHeight="1" thickBot="1" x14ac:dyDescent="0.3">
      <c r="A23" s="9" t="s">
        <v>87</v>
      </c>
      <c r="B23" s="27">
        <f>IF(B8&lt;&gt;"-",VLOOKUP(Spannungsfall!B8,Liste!$H$2:$N$1002,5,FALSE)*B11," ")</f>
        <v>50</v>
      </c>
      <c r="J23" t="s">
        <v>64</v>
      </c>
    </row>
    <row r="25" spans="1:10" ht="14.25" customHeight="1" thickBot="1" x14ac:dyDescent="0.3"/>
    <row r="26" spans="1:10" ht="15.75" thickBot="1" x14ac:dyDescent="0.3">
      <c r="A26" s="95" t="s">
        <v>71</v>
      </c>
      <c r="B26" s="96"/>
      <c r="D26" s="12" t="s">
        <v>85</v>
      </c>
      <c r="E26" s="28">
        <f>B23+E21+H21</f>
        <v>90</v>
      </c>
      <c r="H26" s="13" t="s">
        <v>52</v>
      </c>
    </row>
    <row r="27" spans="1:10" ht="15.75" thickBot="1" x14ac:dyDescent="0.3">
      <c r="A27" s="72" t="s">
        <v>17</v>
      </c>
      <c r="B27" s="73">
        <f>B10</f>
        <v>400</v>
      </c>
      <c r="H27" s="14" t="s">
        <v>33</v>
      </c>
    </row>
    <row r="28" spans="1:10" ht="15.75" thickBot="1" x14ac:dyDescent="0.3">
      <c r="A28" s="3" t="s">
        <v>76</v>
      </c>
      <c r="B28" s="11">
        <f>B18+E17+H17</f>
        <v>0.3861607142857143</v>
      </c>
      <c r="D28" s="95" t="s">
        <v>80</v>
      </c>
      <c r="E28" s="96"/>
      <c r="H28" s="14" t="s">
        <v>34</v>
      </c>
    </row>
    <row r="29" spans="1:10" ht="14.25" customHeight="1" thickBot="1" x14ac:dyDescent="0.3">
      <c r="A29" s="4" t="s">
        <v>77</v>
      </c>
      <c r="B29" s="8">
        <f>B19+E18+H18</f>
        <v>6.0989065824551423</v>
      </c>
      <c r="D29" s="74" t="s">
        <v>65</v>
      </c>
      <c r="E29" s="75">
        <f>B6</f>
        <v>2</v>
      </c>
      <c r="H29" s="14" t="s">
        <v>35</v>
      </c>
    </row>
    <row r="30" spans="1:10" ht="14.25" customHeight="1" thickBot="1" x14ac:dyDescent="0.3">
      <c r="A30" s="4" t="s">
        <v>31</v>
      </c>
      <c r="B30" s="8">
        <f>H19</f>
        <v>393.90109341754487</v>
      </c>
      <c r="D30" s="12" t="s">
        <v>81</v>
      </c>
      <c r="E30" s="23">
        <f>E29+E17+H17</f>
        <v>2.375</v>
      </c>
      <c r="H30" s="14" t="s">
        <v>36</v>
      </c>
    </row>
    <row r="31" spans="1:10" ht="14.25" customHeight="1" thickBot="1" x14ac:dyDescent="0.3">
      <c r="A31" s="59" t="s">
        <v>72</v>
      </c>
      <c r="B31" s="24">
        <v>0.04</v>
      </c>
      <c r="H31" s="14" t="s">
        <v>37</v>
      </c>
    </row>
    <row r="32" spans="1:10" ht="15.75" customHeight="1" thickBot="1" x14ac:dyDescent="0.3">
      <c r="A32" s="57" t="s">
        <v>73</v>
      </c>
      <c r="B32" s="58">
        <f>(B10-H19)/(B10/100)/100</f>
        <v>1.5247266456137823E-2</v>
      </c>
      <c r="H32" s="14" t="s">
        <v>38</v>
      </c>
    </row>
    <row r="33" spans="1:8" ht="15.75" customHeight="1" thickBot="1" x14ac:dyDescent="0.3">
      <c r="H33" s="14" t="s">
        <v>39</v>
      </c>
    </row>
    <row r="34" spans="1:8" ht="15.75" customHeight="1" thickBot="1" x14ac:dyDescent="0.3">
      <c r="A34" s="95" t="s">
        <v>74</v>
      </c>
      <c r="B34" s="96"/>
      <c r="D34" s="60" t="s">
        <v>13</v>
      </c>
      <c r="E34" s="62"/>
      <c r="H34" s="14" t="s">
        <v>40</v>
      </c>
    </row>
    <row r="35" spans="1:8" ht="14.25" customHeight="1" thickBot="1" x14ac:dyDescent="0.3">
      <c r="A35" s="72" t="s">
        <v>21</v>
      </c>
      <c r="B35" s="73">
        <f>E9</f>
        <v>399.39107588796406</v>
      </c>
      <c r="D35" s="68" t="s">
        <v>133</v>
      </c>
      <c r="E35" s="65">
        <v>5.0000000000000001E-3</v>
      </c>
      <c r="H35" s="14" t="s">
        <v>41</v>
      </c>
    </row>
    <row r="36" spans="1:8" ht="15.75" customHeight="1" x14ac:dyDescent="0.25">
      <c r="A36" s="3" t="s">
        <v>78</v>
      </c>
      <c r="B36" s="11">
        <f>E17+H17</f>
        <v>0.375</v>
      </c>
      <c r="D36" s="68" t="s">
        <v>134</v>
      </c>
      <c r="E36" s="66">
        <v>0.01</v>
      </c>
      <c r="H36" s="14" t="s">
        <v>42</v>
      </c>
    </row>
    <row r="37" spans="1:8" x14ac:dyDescent="0.25">
      <c r="A37" s="4" t="s">
        <v>79</v>
      </c>
      <c r="B37" s="8">
        <f>E18+H18</f>
        <v>5.4899824704192088</v>
      </c>
      <c r="D37" s="68" t="s">
        <v>135</v>
      </c>
      <c r="E37" s="65">
        <v>1.2500000000000001E-2</v>
      </c>
      <c r="H37" s="14" t="s">
        <v>43</v>
      </c>
    </row>
    <row r="38" spans="1:8" ht="15.75" thickBot="1" x14ac:dyDescent="0.3">
      <c r="A38" s="4" t="s">
        <v>31</v>
      </c>
      <c r="B38" s="8">
        <f>B30</f>
        <v>393.90109341754487</v>
      </c>
      <c r="D38" s="69" t="s">
        <v>136</v>
      </c>
      <c r="E38" s="67">
        <v>1.4999999999999999E-2</v>
      </c>
      <c r="H38" s="14" t="s">
        <v>44</v>
      </c>
    </row>
    <row r="39" spans="1:8" ht="15" customHeight="1" thickBot="1" x14ac:dyDescent="0.3">
      <c r="A39" s="59" t="s">
        <v>75</v>
      </c>
      <c r="B39" s="24">
        <v>0.03</v>
      </c>
      <c r="H39" s="14" t="s">
        <v>45</v>
      </c>
    </row>
    <row r="40" spans="1:8" ht="15.75" thickBot="1" x14ac:dyDescent="0.3">
      <c r="A40" s="57" t="s">
        <v>73</v>
      </c>
      <c r="B40" s="58">
        <f>(B35-B38)/(B35/100)/100</f>
        <v>1.374588167302773E-2</v>
      </c>
      <c r="D40" s="60" t="s">
        <v>14</v>
      </c>
      <c r="E40" s="61"/>
      <c r="F40" s="70"/>
      <c r="H40" s="14" t="s">
        <v>46</v>
      </c>
    </row>
    <row r="41" spans="1:8" ht="15.75" customHeight="1" thickBot="1" x14ac:dyDescent="0.3">
      <c r="D41" s="63"/>
      <c r="E41" s="64">
        <v>0.04</v>
      </c>
      <c r="F41" s="71"/>
      <c r="H41" s="14" t="s">
        <v>47</v>
      </c>
    </row>
    <row r="42" spans="1:8" ht="15.75" customHeight="1" thickBot="1" x14ac:dyDescent="0.3">
      <c r="H42" s="14" t="s">
        <v>48</v>
      </c>
    </row>
    <row r="43" spans="1:8" ht="14.25" customHeight="1" x14ac:dyDescent="0.25">
      <c r="D43" s="60" t="s">
        <v>15</v>
      </c>
      <c r="E43" s="61"/>
      <c r="F43" s="70"/>
      <c r="H43" s="14" t="s">
        <v>49</v>
      </c>
    </row>
    <row r="44" spans="1:8" ht="15" customHeight="1" thickBot="1" x14ac:dyDescent="0.3">
      <c r="D44" s="63"/>
      <c r="E44" s="64">
        <v>0.03</v>
      </c>
      <c r="F44" s="71"/>
      <c r="H44" s="14" t="s">
        <v>37</v>
      </c>
    </row>
    <row r="45" spans="1:8" x14ac:dyDescent="0.25">
      <c r="H45" s="14" t="s">
        <v>50</v>
      </c>
    </row>
    <row r="46" spans="1:8" x14ac:dyDescent="0.25">
      <c r="H46" s="14" t="s">
        <v>51</v>
      </c>
    </row>
    <row r="47" spans="1:8" x14ac:dyDescent="0.25">
      <c r="H47" s="14" t="s">
        <v>53</v>
      </c>
    </row>
    <row r="48" spans="1:8" ht="15.75" thickBot="1" x14ac:dyDescent="0.3">
      <c r="H48" s="15" t="s">
        <v>54</v>
      </c>
    </row>
    <row r="50" ht="15.75" customHeight="1" x14ac:dyDescent="0.25"/>
    <row r="51" ht="15.75" customHeight="1" x14ac:dyDescent="0.25"/>
    <row r="52" ht="15.75" customHeight="1" x14ac:dyDescent="0.25"/>
    <row r="54" ht="15.75" customHeight="1" x14ac:dyDescent="0.25"/>
    <row r="58" ht="15.75" customHeight="1" x14ac:dyDescent="0.25"/>
    <row r="59" ht="15.75" customHeight="1" x14ac:dyDescent="0.25"/>
    <row r="61" ht="14.25" customHeight="1" x14ac:dyDescent="0.25"/>
    <row r="62" ht="15.75" customHeight="1" x14ac:dyDescent="0.25"/>
    <row r="63" ht="15" customHeight="1" x14ac:dyDescent="0.25"/>
    <row r="65" ht="15.75" customHeight="1" x14ac:dyDescent="0.25"/>
    <row r="66" ht="15" customHeight="1" x14ac:dyDescent="0.25"/>
    <row r="67" ht="15" customHeight="1" x14ac:dyDescent="0.25"/>
    <row r="69" ht="14.25" customHeight="1" x14ac:dyDescent="0.25"/>
    <row r="70" ht="15.75" customHeight="1" x14ac:dyDescent="0.25"/>
    <row r="77" ht="15.75" customHeight="1" x14ac:dyDescent="0.25"/>
    <row r="78" ht="15.75" customHeight="1" x14ac:dyDescent="0.25"/>
    <row r="85" ht="15" customHeight="1" x14ac:dyDescent="0.25"/>
  </sheetData>
  <sheetProtection algorithmName="SHA-512" hashValue="5KHpuLZGeYgpOK3dveP9EDeJcrRxTsTQP/lrpTzKugookGn2UjHcDhthhmreG3vby57Fuev0XN1po9P0ACDHMQ==" saltValue="AGEBIcq+PKURf5v7I58q2w==" spinCount="100000" sheet="1" selectLockedCells="1"/>
  <mergeCells count="7">
    <mergeCell ref="J1:K1"/>
    <mergeCell ref="A34:B34"/>
    <mergeCell ref="A26:B26"/>
    <mergeCell ref="D28:E28"/>
    <mergeCell ref="A5:B5"/>
    <mergeCell ref="D5:E5"/>
    <mergeCell ref="G5:H5"/>
  </mergeCells>
  <phoneticPr fontId="5" type="noConversion"/>
  <conditionalFormatting sqref="B32">
    <cfRule type="cellIs" dxfId="6" priority="2" stopIfTrue="1" operator="greaterThanOrEqual">
      <formula>$B$31</formula>
    </cfRule>
  </conditionalFormatting>
  <conditionalFormatting sqref="B22">
    <cfRule type="cellIs" dxfId="5" priority="11" stopIfTrue="1" operator="greaterThanOrEqual">
      <formula>$B$21</formula>
    </cfRule>
  </conditionalFormatting>
  <conditionalFormatting sqref="B40">
    <cfRule type="cellIs" dxfId="4" priority="1" stopIfTrue="1" operator="greaterThanOrEqual">
      <formula>$B$39</formula>
    </cfRule>
  </conditionalFormatting>
  <dataValidations count="1">
    <dataValidation type="list" allowBlank="1" showInputMessage="1" showErrorMessage="1" sqref="B4" xr:uid="{FBA18742-7258-489F-91A7-6BE9D279DB0F}">
      <formula1>"Wechselstrom,Drehstrom"</formula1>
    </dataValidation>
  </dataValidations>
  <pageMargins left="0.7" right="0.7" top="0.78740157499999996" bottom="0.78740157499999996" header="0.3" footer="0.3"/>
  <pageSetup paperSize="9" orientation="portrait" horizontalDpi="4294967294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Liste!$B$2:$B$13</xm:f>
          </x14:formula1>
          <xm:sqref>B7 E6 H6</xm:sqref>
        </x14:dataValidation>
        <x14:dataValidation type="list" allowBlank="1" showInputMessage="1" showErrorMessage="1" xr:uid="{00000000-0002-0000-0000-000001000000}">
          <x14:formula1>
            <xm:f>Liste!$H$2:$H$1002</xm:f>
          </x14:formula1>
          <xm:sqref>H7 B8 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35"/>
  </sheetPr>
  <dimension ref="B1:N1003"/>
  <sheetViews>
    <sheetView workbookViewId="0">
      <selection activeCell="I3" sqref="I3"/>
    </sheetView>
  </sheetViews>
  <sheetFormatPr baseColWidth="10" defaultRowHeight="15" x14ac:dyDescent="0.25"/>
  <cols>
    <col min="2" max="2" width="11.85546875" customWidth="1"/>
    <col min="3" max="3" width="22.5703125" bestFit="1" customWidth="1"/>
    <col min="4" max="4" width="12.140625" bestFit="1" customWidth="1"/>
    <col min="6" max="6" width="17.42578125" bestFit="1" customWidth="1"/>
    <col min="8" max="8" width="22.28515625" bestFit="1" customWidth="1"/>
    <col min="9" max="9" width="12.140625" bestFit="1" customWidth="1"/>
    <col min="11" max="11" width="11.28515625" bestFit="1" customWidth="1"/>
    <col min="12" max="12" width="9.7109375" customWidth="1"/>
    <col min="14" max="14" width="12.28515625" bestFit="1" customWidth="1"/>
  </cols>
  <sheetData>
    <row r="1" spans="2:14" ht="38.25" x14ac:dyDescent="0.25">
      <c r="B1" s="13" t="s">
        <v>92</v>
      </c>
      <c r="C1" s="13" t="s">
        <v>2</v>
      </c>
      <c r="D1" s="13" t="s">
        <v>3</v>
      </c>
      <c r="F1" s="13" t="s">
        <v>52</v>
      </c>
      <c r="H1" s="29" t="s">
        <v>88</v>
      </c>
      <c r="I1" s="29" t="s">
        <v>89</v>
      </c>
      <c r="J1" s="29" t="s">
        <v>90</v>
      </c>
      <c r="K1" s="29" t="s">
        <v>91</v>
      </c>
      <c r="L1" s="29" t="s">
        <v>83</v>
      </c>
      <c r="M1" s="29" t="s">
        <v>92</v>
      </c>
      <c r="N1" s="29" t="s">
        <v>93</v>
      </c>
    </row>
    <row r="2" spans="2:14" x14ac:dyDescent="0.25">
      <c r="B2" s="43" t="s">
        <v>94</v>
      </c>
      <c r="C2" s="42">
        <v>0</v>
      </c>
      <c r="D2" s="44">
        <v>0</v>
      </c>
      <c r="F2" s="14">
        <v>1.5</v>
      </c>
      <c r="H2" s="30" t="s">
        <v>94</v>
      </c>
      <c r="I2" s="30" t="s">
        <v>94</v>
      </c>
      <c r="J2" s="30" t="s">
        <v>94</v>
      </c>
      <c r="K2" s="30" t="s">
        <v>94</v>
      </c>
      <c r="L2" s="30" t="s">
        <v>94</v>
      </c>
      <c r="M2" s="30" t="s">
        <v>94</v>
      </c>
    </row>
    <row r="3" spans="2:14" x14ac:dyDescent="0.25">
      <c r="B3" s="45" t="s">
        <v>4</v>
      </c>
      <c r="C3" s="42">
        <v>1.6E-2</v>
      </c>
      <c r="D3" s="44">
        <v>62</v>
      </c>
      <c r="F3" s="14">
        <v>2.5</v>
      </c>
      <c r="H3" s="31" t="str">
        <f t="shared" ref="H3:H66" si="0">IF(ISTEXT(I3),I3&amp;" "&amp;J3&amp;"x"&amp;K3&amp;"mm²","")</f>
        <v>(N)HMH-J 3x1,5mm²</v>
      </c>
      <c r="I3" s="32" t="s">
        <v>95</v>
      </c>
      <c r="J3" s="33">
        <v>3</v>
      </c>
      <c r="K3" s="33">
        <v>1.5</v>
      </c>
      <c r="L3" s="40"/>
      <c r="M3" s="34" t="s">
        <v>0</v>
      </c>
      <c r="N3" s="35">
        <f>IF(ISTEXT(I3),VLOOKUP(M3,Liste!$B$2:$D$13,3,FALSE),"")</f>
        <v>56</v>
      </c>
    </row>
    <row r="4" spans="2:14" x14ac:dyDescent="0.25">
      <c r="B4" s="45" t="s">
        <v>0</v>
      </c>
      <c r="C4" s="42">
        <v>1.7999999999999999E-2</v>
      </c>
      <c r="D4" s="44">
        <v>56</v>
      </c>
      <c r="F4" s="14">
        <v>4</v>
      </c>
      <c r="H4" s="31" t="str">
        <f t="shared" si="0"/>
        <v>(N)HMH-J 3x2,5mm²</v>
      </c>
      <c r="I4" s="36" t="s">
        <v>95</v>
      </c>
      <c r="J4" s="36">
        <v>3</v>
      </c>
      <c r="K4" s="36">
        <v>2.5</v>
      </c>
      <c r="L4" s="40"/>
      <c r="M4" s="34" t="s">
        <v>0</v>
      </c>
      <c r="N4" s="35">
        <f>IF(ISTEXT(I4),VLOOKUP(M4,Liste!$B$2:$D$13,3,FALSE),"")</f>
        <v>56</v>
      </c>
    </row>
    <row r="5" spans="2:14" x14ac:dyDescent="0.25">
      <c r="B5" s="45" t="s">
        <v>5</v>
      </c>
      <c r="C5" s="42">
        <v>2.1999999999999999E-2</v>
      </c>
      <c r="D5" s="44">
        <v>44</v>
      </c>
      <c r="F5" s="14">
        <v>6</v>
      </c>
      <c r="H5" s="31" t="str">
        <f t="shared" si="0"/>
        <v>(N)HMH-J 5x1,5mm²</v>
      </c>
      <c r="I5" s="36" t="s">
        <v>95</v>
      </c>
      <c r="J5" s="36">
        <v>5</v>
      </c>
      <c r="K5" s="36">
        <v>1.5</v>
      </c>
      <c r="L5" s="40"/>
      <c r="M5" s="34" t="s">
        <v>0</v>
      </c>
      <c r="N5" s="35">
        <f>IF(ISTEXT(I5),VLOOKUP(M5,Liste!$B$2:$D$13,3,FALSE),"")</f>
        <v>56</v>
      </c>
    </row>
    <row r="6" spans="2:14" x14ac:dyDescent="0.25">
      <c r="B6" s="45" t="s">
        <v>1</v>
      </c>
      <c r="C6" s="42">
        <v>2.8000000000000001E-2</v>
      </c>
      <c r="D6" s="44">
        <v>36</v>
      </c>
      <c r="F6" s="14">
        <v>10</v>
      </c>
      <c r="H6" s="31" t="str">
        <f t="shared" si="0"/>
        <v>(N)HMH-J 5x2,5mm²</v>
      </c>
      <c r="I6" s="36" t="s">
        <v>95</v>
      </c>
      <c r="J6" s="36">
        <v>5</v>
      </c>
      <c r="K6" s="36">
        <v>2.5</v>
      </c>
      <c r="L6" s="40"/>
      <c r="M6" s="34" t="s">
        <v>0</v>
      </c>
      <c r="N6" s="35">
        <f>IF(ISTEXT(I6),VLOOKUP(M6,Liste!$B$2:$D$13,3,FALSE),"")</f>
        <v>56</v>
      </c>
    </row>
    <row r="7" spans="2:14" x14ac:dyDescent="0.25">
      <c r="B7" s="45" t="s">
        <v>6</v>
      </c>
      <c r="C7" s="42">
        <v>0.06</v>
      </c>
      <c r="D7" s="44">
        <v>16.7</v>
      </c>
      <c r="F7" s="14">
        <v>16</v>
      </c>
      <c r="H7" s="31" t="str">
        <f t="shared" si="0"/>
        <v>A05RN-F 4x0,75mm²</v>
      </c>
      <c r="I7" s="36" t="s">
        <v>96</v>
      </c>
      <c r="J7" s="36">
        <v>4</v>
      </c>
      <c r="K7" s="36">
        <v>0.75</v>
      </c>
      <c r="L7" s="40"/>
      <c r="M7" s="34" t="s">
        <v>0</v>
      </c>
      <c r="N7" s="35">
        <f>IF(ISTEXT(I7),VLOOKUP(M7,Liste!$B$2:$D$13,3,FALSE),"")</f>
        <v>56</v>
      </c>
    </row>
    <row r="8" spans="2:14" x14ac:dyDescent="0.25">
      <c r="B8" s="45" t="s">
        <v>7</v>
      </c>
      <c r="C8" s="42">
        <v>7.0000000000000007E-2</v>
      </c>
      <c r="D8" s="44">
        <v>14.3</v>
      </c>
      <c r="F8" s="14">
        <v>25</v>
      </c>
      <c r="H8" s="31" t="str">
        <f t="shared" si="0"/>
        <v>Cat7 Duplex 8x0,25mm²</v>
      </c>
      <c r="I8" s="36" t="s">
        <v>97</v>
      </c>
      <c r="J8" s="34">
        <v>8</v>
      </c>
      <c r="K8" s="36">
        <v>0.25</v>
      </c>
      <c r="L8" s="40"/>
      <c r="M8" s="34" t="s">
        <v>0</v>
      </c>
      <c r="N8" s="35">
        <f>IF(ISTEXT(I8),VLOOKUP(M8,Liste!$B$2:$D$13,3,FALSE),"")</f>
        <v>56</v>
      </c>
    </row>
    <row r="9" spans="2:14" x14ac:dyDescent="0.25">
      <c r="B9" s="45" t="s">
        <v>8</v>
      </c>
      <c r="C9" s="42">
        <v>0.1</v>
      </c>
      <c r="D9" s="44">
        <v>10</v>
      </c>
      <c r="F9" s="14">
        <v>35</v>
      </c>
      <c r="H9" s="31" t="str">
        <f t="shared" si="0"/>
        <v>Cat7 Simplex 8x0,25mm²</v>
      </c>
      <c r="I9" s="36" t="s">
        <v>98</v>
      </c>
      <c r="J9" s="34">
        <v>8</v>
      </c>
      <c r="K9" s="34">
        <v>0.25</v>
      </c>
      <c r="L9" s="40"/>
      <c r="M9" s="34" t="s">
        <v>0</v>
      </c>
      <c r="N9" s="35">
        <f>IF(ISTEXT(I9),VLOOKUP(M9,Liste!$B$2:$D$13,3,FALSE),"")</f>
        <v>56</v>
      </c>
    </row>
    <row r="10" spans="2:14" x14ac:dyDescent="0.25">
      <c r="B10" s="45" t="s">
        <v>9</v>
      </c>
      <c r="C10" s="42">
        <v>0.106</v>
      </c>
      <c r="D10" s="44">
        <v>9.4</v>
      </c>
      <c r="F10" s="14">
        <v>50</v>
      </c>
      <c r="H10" s="31" t="str">
        <f t="shared" si="0"/>
        <v>EIB-H-(ST)Y 2x2x0,8mm²</v>
      </c>
      <c r="I10" s="36" t="s">
        <v>99</v>
      </c>
      <c r="J10" s="34" t="s">
        <v>100</v>
      </c>
      <c r="K10" s="34">
        <v>0.8</v>
      </c>
      <c r="L10" s="40"/>
      <c r="M10" s="34" t="s">
        <v>0</v>
      </c>
      <c r="N10" s="35">
        <f>IF(ISTEXT(I10),VLOOKUP(M10,Liste!$B$2:$D$13,3,FALSE),"")</f>
        <v>56</v>
      </c>
    </row>
    <row r="11" spans="2:14" x14ac:dyDescent="0.25">
      <c r="B11" s="45" t="s">
        <v>10</v>
      </c>
      <c r="C11" s="42">
        <v>0.11</v>
      </c>
      <c r="D11" s="44">
        <v>9.1</v>
      </c>
      <c r="F11" s="14">
        <v>70</v>
      </c>
      <c r="H11" s="31" t="str">
        <f t="shared" si="0"/>
        <v>EIB-Y-(ST)Y 2x2x0,8mm²</v>
      </c>
      <c r="I11" s="36" t="s">
        <v>101</v>
      </c>
      <c r="J11" s="36" t="s">
        <v>100</v>
      </c>
      <c r="K11" s="34">
        <v>0.8</v>
      </c>
      <c r="L11" s="40"/>
      <c r="M11" s="34" t="s">
        <v>0</v>
      </c>
      <c r="N11" s="35">
        <f>IF(ISTEXT(I11),VLOOKUP(M11,Liste!$B$2:$D$13,3,FALSE),"")</f>
        <v>56</v>
      </c>
    </row>
    <row r="12" spans="2:14" x14ac:dyDescent="0.25">
      <c r="B12" s="45" t="s">
        <v>11</v>
      </c>
      <c r="C12" s="42">
        <v>0.20799999999999999</v>
      </c>
      <c r="D12" s="44">
        <v>4.8</v>
      </c>
      <c r="F12" s="14">
        <v>95</v>
      </c>
      <c r="H12" s="31" t="str">
        <f t="shared" si="0"/>
        <v>H07V-K 2x1,5mm²</v>
      </c>
      <c r="I12" s="36" t="s">
        <v>102</v>
      </c>
      <c r="J12" s="36">
        <v>2</v>
      </c>
      <c r="K12" s="34">
        <v>1.5</v>
      </c>
      <c r="L12" s="40"/>
      <c r="M12" s="34" t="s">
        <v>0</v>
      </c>
      <c r="N12" s="35">
        <f>IF(ISTEXT(I12),VLOOKUP(M12,Liste!$B$2:$D$13,3,FALSE),"")</f>
        <v>56</v>
      </c>
    </row>
    <row r="13" spans="2:14" ht="15.75" thickBot="1" x14ac:dyDescent="0.3">
      <c r="B13" s="46" t="s">
        <v>12</v>
      </c>
      <c r="C13" s="47">
        <v>66.667000000000002</v>
      </c>
      <c r="D13" s="48">
        <v>1.4999999999999999E-2</v>
      </c>
      <c r="F13" s="14">
        <v>120</v>
      </c>
      <c r="H13" s="31" t="str">
        <f t="shared" si="0"/>
        <v>H07V-K 2x2,5mm²</v>
      </c>
      <c r="I13" s="32" t="s">
        <v>102</v>
      </c>
      <c r="J13" s="33">
        <v>2</v>
      </c>
      <c r="K13" s="33">
        <v>2.5</v>
      </c>
      <c r="L13" s="40"/>
      <c r="M13" s="34" t="s">
        <v>0</v>
      </c>
      <c r="N13" s="35">
        <f>IF(ISTEXT(I13),VLOOKUP(M13,Liste!$B$2:$D$13,3,FALSE),"")</f>
        <v>56</v>
      </c>
    </row>
    <row r="14" spans="2:14" x14ac:dyDescent="0.25">
      <c r="F14" s="14">
        <v>150</v>
      </c>
      <c r="H14" s="31" t="str">
        <f t="shared" si="0"/>
        <v>H07V-K 2x4mm²</v>
      </c>
      <c r="I14" s="32" t="s">
        <v>102</v>
      </c>
      <c r="J14" s="33">
        <v>2</v>
      </c>
      <c r="K14" s="33">
        <v>4</v>
      </c>
      <c r="L14" s="40"/>
      <c r="M14" s="34" t="s">
        <v>0</v>
      </c>
      <c r="N14" s="35">
        <f>IF(ISTEXT(I14),VLOOKUP(M14,Liste!$B$2:$D$13,3,FALSE),"")</f>
        <v>56</v>
      </c>
    </row>
    <row r="15" spans="2:14" x14ac:dyDescent="0.25">
      <c r="F15" s="14">
        <v>185</v>
      </c>
      <c r="H15" s="31" t="str">
        <f t="shared" si="0"/>
        <v>H07V-K 2x6mm²</v>
      </c>
      <c r="I15" s="32" t="s">
        <v>102</v>
      </c>
      <c r="J15" s="33">
        <v>2</v>
      </c>
      <c r="K15" s="33">
        <v>6</v>
      </c>
      <c r="L15" s="40"/>
      <c r="M15" s="34" t="s">
        <v>0</v>
      </c>
      <c r="N15" s="35">
        <f>IF(ISTEXT(I15),VLOOKUP(M15,Liste!$B$2:$D$13,3,FALSE),"")</f>
        <v>56</v>
      </c>
    </row>
    <row r="16" spans="2:14" x14ac:dyDescent="0.25">
      <c r="F16" s="14">
        <v>240</v>
      </c>
      <c r="H16" s="31" t="str">
        <f t="shared" si="0"/>
        <v>H07V-K 2x10mm²</v>
      </c>
      <c r="I16" s="32" t="s">
        <v>102</v>
      </c>
      <c r="J16" s="33">
        <v>2</v>
      </c>
      <c r="K16" s="33">
        <v>10</v>
      </c>
      <c r="L16" s="40"/>
      <c r="M16" s="34" t="s">
        <v>0</v>
      </c>
      <c r="N16" s="35">
        <f>IF(ISTEXT(I16),VLOOKUP(M16,Liste!$B$2:$D$13,3,FALSE),"")</f>
        <v>56</v>
      </c>
    </row>
    <row r="17" spans="6:14" x14ac:dyDescent="0.25">
      <c r="F17" s="14">
        <v>300</v>
      </c>
      <c r="H17" s="31" t="str">
        <f t="shared" si="0"/>
        <v>H07V-K 2x16mm²</v>
      </c>
      <c r="I17" s="32" t="s">
        <v>102</v>
      </c>
      <c r="J17" s="33">
        <v>2</v>
      </c>
      <c r="K17" s="33">
        <v>16</v>
      </c>
      <c r="L17" s="40"/>
      <c r="M17" s="34" t="s">
        <v>0</v>
      </c>
      <c r="N17" s="35">
        <f>IF(ISTEXT(I17),VLOOKUP(M17,Liste!$B$2:$D$13,3,FALSE),"")</f>
        <v>56</v>
      </c>
    </row>
    <row r="18" spans="6:14" x14ac:dyDescent="0.25">
      <c r="F18" s="14">
        <v>400</v>
      </c>
      <c r="H18" s="31" t="str">
        <f t="shared" si="0"/>
        <v>H07V-K 2x25mm²</v>
      </c>
      <c r="I18" s="32" t="s">
        <v>102</v>
      </c>
      <c r="J18" s="33">
        <v>2</v>
      </c>
      <c r="K18" s="33">
        <v>25</v>
      </c>
      <c r="L18" s="40"/>
      <c r="M18" s="34" t="s">
        <v>0</v>
      </c>
      <c r="N18" s="35">
        <f>IF(ISTEXT(I18),VLOOKUP(M18,Liste!$B$2:$D$13,3,FALSE),"")</f>
        <v>56</v>
      </c>
    </row>
    <row r="19" spans="6:14" x14ac:dyDescent="0.25">
      <c r="F19" s="14">
        <v>500</v>
      </c>
      <c r="H19" s="31" t="str">
        <f t="shared" si="0"/>
        <v>H07V-K 3x1,5mm²</v>
      </c>
      <c r="I19" s="32" t="s">
        <v>102</v>
      </c>
      <c r="J19" s="33">
        <v>3</v>
      </c>
      <c r="K19" s="33">
        <v>1.5</v>
      </c>
      <c r="L19" s="40"/>
      <c r="M19" s="34" t="s">
        <v>0</v>
      </c>
      <c r="N19" s="35">
        <f>IF(ISTEXT(I19),VLOOKUP(M19,Liste!$B$2:$D$13,3,FALSE),"")</f>
        <v>56</v>
      </c>
    </row>
    <row r="20" spans="6:14" x14ac:dyDescent="0.25">
      <c r="F20" s="14">
        <v>630</v>
      </c>
      <c r="H20" s="31" t="str">
        <f t="shared" si="0"/>
        <v>H07V-K 3x2,5mm²</v>
      </c>
      <c r="I20" s="32" t="s">
        <v>102</v>
      </c>
      <c r="J20" s="33">
        <v>3</v>
      </c>
      <c r="K20" s="33">
        <v>2.5</v>
      </c>
      <c r="L20" s="40"/>
      <c r="M20" s="34" t="s">
        <v>0</v>
      </c>
      <c r="N20" s="35">
        <f>IF(ISTEXT(I20),VLOOKUP(M20,Liste!$B$2:$D$13,3,FALSE),"")</f>
        <v>56</v>
      </c>
    </row>
    <row r="21" spans="6:14" x14ac:dyDescent="0.25">
      <c r="F21" s="14">
        <v>800</v>
      </c>
      <c r="H21" s="31" t="str">
        <f t="shared" si="0"/>
        <v>H07V-K 3x4mm²</v>
      </c>
      <c r="I21" s="32" t="s">
        <v>102</v>
      </c>
      <c r="J21" s="33">
        <v>3</v>
      </c>
      <c r="K21" s="33">
        <v>4</v>
      </c>
      <c r="L21" s="40"/>
      <c r="M21" s="34" t="s">
        <v>0</v>
      </c>
      <c r="N21" s="35">
        <f>IF(ISTEXT(I21),VLOOKUP(M21,Liste!$B$2:$D$13,3,FALSE),"")</f>
        <v>56</v>
      </c>
    </row>
    <row r="22" spans="6:14" x14ac:dyDescent="0.25">
      <c r="F22" s="14">
        <v>1000</v>
      </c>
      <c r="H22" s="31" t="str">
        <f t="shared" si="0"/>
        <v>H07V-K 3x6mm²</v>
      </c>
      <c r="I22" s="32" t="s">
        <v>102</v>
      </c>
      <c r="J22" s="33">
        <v>3</v>
      </c>
      <c r="K22" s="33">
        <v>6</v>
      </c>
      <c r="L22" s="40"/>
      <c r="M22" s="34" t="s">
        <v>0</v>
      </c>
      <c r="N22" s="35">
        <f>IF(ISTEXT(I22),VLOOKUP(M22,Liste!$B$2:$D$13,3,FALSE),"")</f>
        <v>56</v>
      </c>
    </row>
    <row r="23" spans="6:14" x14ac:dyDescent="0.25">
      <c r="F23" s="14"/>
      <c r="H23" s="31" t="str">
        <f t="shared" si="0"/>
        <v>H07V-K 3x10mm²</v>
      </c>
      <c r="I23" s="32" t="s">
        <v>102</v>
      </c>
      <c r="J23" s="33">
        <v>3</v>
      </c>
      <c r="K23" s="33">
        <v>10</v>
      </c>
      <c r="L23" s="40"/>
      <c r="M23" s="34" t="s">
        <v>0</v>
      </c>
      <c r="N23" s="35">
        <f>IF(ISTEXT(I23),VLOOKUP(M23,Liste!$B$2:$D$13,3,FALSE),"")</f>
        <v>56</v>
      </c>
    </row>
    <row r="24" spans="6:14" x14ac:dyDescent="0.25">
      <c r="F24" s="14"/>
      <c r="H24" s="31" t="str">
        <f t="shared" si="0"/>
        <v>H07V-K 3x16mm²</v>
      </c>
      <c r="I24" s="32" t="s">
        <v>102</v>
      </c>
      <c r="J24" s="33">
        <v>3</v>
      </c>
      <c r="K24" s="33">
        <v>16</v>
      </c>
      <c r="L24" s="40"/>
      <c r="M24" s="34" t="s">
        <v>0</v>
      </c>
      <c r="N24" s="35">
        <f>IF(ISTEXT(I24),VLOOKUP(M24,Liste!$B$2:$D$13,3,FALSE),"")</f>
        <v>56</v>
      </c>
    </row>
    <row r="25" spans="6:14" x14ac:dyDescent="0.25">
      <c r="F25" s="14"/>
      <c r="H25" s="31" t="str">
        <f t="shared" si="0"/>
        <v>H07V-K 3x25mm²</v>
      </c>
      <c r="I25" s="32" t="s">
        <v>102</v>
      </c>
      <c r="J25" s="33">
        <v>3</v>
      </c>
      <c r="K25" s="33">
        <v>25</v>
      </c>
      <c r="L25" s="40"/>
      <c r="M25" s="34" t="s">
        <v>0</v>
      </c>
      <c r="N25" s="35">
        <f>IF(ISTEXT(I25),VLOOKUP(M25,Liste!$B$2:$D$13,3,FALSE),"")</f>
        <v>56</v>
      </c>
    </row>
    <row r="26" spans="6:14" x14ac:dyDescent="0.25">
      <c r="F26" s="14"/>
      <c r="H26" s="31" t="str">
        <f t="shared" si="0"/>
        <v>H07V-K 4x1,5mm²</v>
      </c>
      <c r="I26" s="32" t="s">
        <v>102</v>
      </c>
      <c r="J26" s="33">
        <v>4</v>
      </c>
      <c r="K26" s="33">
        <v>1.5</v>
      </c>
      <c r="L26" s="40"/>
      <c r="M26" s="34" t="s">
        <v>0</v>
      </c>
      <c r="N26" s="35">
        <f>IF(ISTEXT(I26),VLOOKUP(M26,Liste!$B$2:$D$13,3,FALSE),"")</f>
        <v>56</v>
      </c>
    </row>
    <row r="27" spans="6:14" x14ac:dyDescent="0.25">
      <c r="F27" s="14"/>
      <c r="H27" s="31" t="str">
        <f t="shared" si="0"/>
        <v>H07V-K 4x2,5mm²</v>
      </c>
      <c r="I27" s="32" t="s">
        <v>102</v>
      </c>
      <c r="J27" s="33">
        <v>4</v>
      </c>
      <c r="K27" s="33">
        <v>2.5</v>
      </c>
      <c r="L27" s="40"/>
      <c r="M27" s="34" t="s">
        <v>0</v>
      </c>
      <c r="N27" s="35">
        <f>IF(ISTEXT(I27),VLOOKUP(M27,Liste!$B$2:$D$13,3,FALSE),"")</f>
        <v>56</v>
      </c>
    </row>
    <row r="28" spans="6:14" x14ac:dyDescent="0.25">
      <c r="F28" s="14"/>
      <c r="H28" s="31" t="str">
        <f t="shared" si="0"/>
        <v>H07V-K 4x4mm²</v>
      </c>
      <c r="I28" s="32" t="s">
        <v>102</v>
      </c>
      <c r="J28" s="33">
        <v>4</v>
      </c>
      <c r="K28" s="33">
        <v>4</v>
      </c>
      <c r="L28" s="40"/>
      <c r="M28" s="34" t="s">
        <v>0</v>
      </c>
      <c r="N28" s="35">
        <f>IF(ISTEXT(I28),VLOOKUP(M28,Liste!$B$2:$D$13,3,FALSE),"")</f>
        <v>56</v>
      </c>
    </row>
    <row r="29" spans="6:14" x14ac:dyDescent="0.25">
      <c r="F29" s="14"/>
      <c r="H29" s="31" t="str">
        <f t="shared" si="0"/>
        <v>H07V-K 4x6mm²</v>
      </c>
      <c r="I29" s="32" t="s">
        <v>102</v>
      </c>
      <c r="J29" s="33">
        <v>4</v>
      </c>
      <c r="K29" s="33">
        <v>6</v>
      </c>
      <c r="L29" s="41"/>
      <c r="M29" s="34" t="s">
        <v>0</v>
      </c>
      <c r="N29" s="35">
        <f>IF(ISTEXT(I29),VLOOKUP(M29,Liste!$B$2:$D$13,3,FALSE),"")</f>
        <v>56</v>
      </c>
    </row>
    <row r="30" spans="6:14" x14ac:dyDescent="0.25">
      <c r="F30" s="14"/>
      <c r="H30" s="31" t="str">
        <f t="shared" si="0"/>
        <v>H07V-K 4x10mm²</v>
      </c>
      <c r="I30" s="32" t="s">
        <v>102</v>
      </c>
      <c r="J30" s="33">
        <v>4</v>
      </c>
      <c r="K30" s="33">
        <v>10</v>
      </c>
      <c r="L30" s="41"/>
      <c r="M30" s="34" t="s">
        <v>0</v>
      </c>
      <c r="N30" s="35">
        <f>IF(ISTEXT(I30),VLOOKUP(M30,Liste!$B$2:$D$13,3,FALSE),"")</f>
        <v>56</v>
      </c>
    </row>
    <row r="31" spans="6:14" x14ac:dyDescent="0.25">
      <c r="F31" s="14"/>
      <c r="H31" s="31" t="str">
        <f t="shared" si="0"/>
        <v>H07V-K 4x16mm²</v>
      </c>
      <c r="I31" s="32" t="s">
        <v>102</v>
      </c>
      <c r="J31" s="33">
        <v>4</v>
      </c>
      <c r="K31" s="33">
        <v>16</v>
      </c>
      <c r="L31" s="41"/>
      <c r="M31" s="34" t="s">
        <v>0</v>
      </c>
      <c r="N31" s="35">
        <f>IF(ISTEXT(I31),VLOOKUP(M31,Liste!$B$2:$D$13,3,FALSE),"")</f>
        <v>56</v>
      </c>
    </row>
    <row r="32" spans="6:14" x14ac:dyDescent="0.25">
      <c r="F32" s="14"/>
      <c r="H32" s="31" t="str">
        <f t="shared" si="0"/>
        <v>H07V-K 4x25mm²</v>
      </c>
      <c r="I32" s="32" t="s">
        <v>102</v>
      </c>
      <c r="J32" s="33">
        <v>4</v>
      </c>
      <c r="K32" s="33">
        <v>25</v>
      </c>
      <c r="L32" s="41"/>
      <c r="M32" s="34" t="s">
        <v>0</v>
      </c>
      <c r="N32" s="35">
        <f>IF(ISTEXT(I32),VLOOKUP(M32,Liste!$B$2:$D$13,3,FALSE),"")</f>
        <v>56</v>
      </c>
    </row>
    <row r="33" spans="6:14" x14ac:dyDescent="0.25">
      <c r="F33" s="14"/>
      <c r="H33" s="31" t="str">
        <f t="shared" si="0"/>
        <v>H07V-K 5x1,5mm²</v>
      </c>
      <c r="I33" s="32" t="s">
        <v>102</v>
      </c>
      <c r="J33" s="33">
        <v>5</v>
      </c>
      <c r="K33" s="33">
        <v>1.5</v>
      </c>
      <c r="L33" s="41"/>
      <c r="M33" s="34" t="s">
        <v>0</v>
      </c>
      <c r="N33" s="35">
        <f>IF(ISTEXT(I33),VLOOKUP(M33,Liste!$B$2:$D$13,3,FALSE),"")</f>
        <v>56</v>
      </c>
    </row>
    <row r="34" spans="6:14" x14ac:dyDescent="0.25">
      <c r="F34" s="14"/>
      <c r="H34" s="31" t="str">
        <f t="shared" si="0"/>
        <v>H07V-K 5x2,5mm²</v>
      </c>
      <c r="I34" s="32" t="s">
        <v>102</v>
      </c>
      <c r="J34" s="33">
        <v>5</v>
      </c>
      <c r="K34" s="33">
        <v>2.5</v>
      </c>
      <c r="L34" s="40"/>
      <c r="M34" s="34" t="s">
        <v>0</v>
      </c>
      <c r="N34" s="35">
        <f>IF(ISTEXT(I34),VLOOKUP(M34,Liste!$B$2:$D$13,3,FALSE),"")</f>
        <v>56</v>
      </c>
    </row>
    <row r="35" spans="6:14" x14ac:dyDescent="0.25">
      <c r="F35" s="14"/>
      <c r="H35" s="31" t="str">
        <f t="shared" si="0"/>
        <v>H07V-K 5x4mm²</v>
      </c>
      <c r="I35" s="32" t="s">
        <v>102</v>
      </c>
      <c r="J35" s="33">
        <v>5</v>
      </c>
      <c r="K35" s="33">
        <v>4</v>
      </c>
      <c r="L35" s="40"/>
      <c r="M35" s="34" t="s">
        <v>0</v>
      </c>
      <c r="N35" s="35">
        <f>IF(ISTEXT(I35),VLOOKUP(M35,Liste!$B$2:$D$13,3,FALSE),"")</f>
        <v>56</v>
      </c>
    </row>
    <row r="36" spans="6:14" x14ac:dyDescent="0.25">
      <c r="F36" s="14"/>
      <c r="H36" s="31" t="str">
        <f t="shared" si="0"/>
        <v>H07V-K 5x6mm²</v>
      </c>
      <c r="I36" s="32" t="s">
        <v>102</v>
      </c>
      <c r="J36" s="33">
        <v>5</v>
      </c>
      <c r="K36" s="33">
        <v>6</v>
      </c>
      <c r="L36" s="41"/>
      <c r="M36" s="34" t="s">
        <v>0</v>
      </c>
      <c r="N36" s="35">
        <f>IF(ISTEXT(I36),VLOOKUP(M36,Liste!$B$2:$D$13,3,FALSE),"")</f>
        <v>56</v>
      </c>
    </row>
    <row r="37" spans="6:14" x14ac:dyDescent="0.25">
      <c r="F37" s="14"/>
      <c r="H37" s="31" t="str">
        <f t="shared" si="0"/>
        <v>H07V-K 5x10mm²</v>
      </c>
      <c r="I37" s="32" t="s">
        <v>102</v>
      </c>
      <c r="J37" s="33">
        <v>5</v>
      </c>
      <c r="K37" s="33">
        <v>10</v>
      </c>
      <c r="L37" s="41"/>
      <c r="M37" s="34" t="s">
        <v>0</v>
      </c>
      <c r="N37" s="35">
        <f>IF(ISTEXT(I37),VLOOKUP(M37,Liste!$B$2:$D$13,3,FALSE),"")</f>
        <v>56</v>
      </c>
    </row>
    <row r="38" spans="6:14" x14ac:dyDescent="0.25">
      <c r="F38" s="14"/>
      <c r="H38" s="31" t="str">
        <f t="shared" si="0"/>
        <v>H07V-K 5x16mm²</v>
      </c>
      <c r="I38" s="32" t="s">
        <v>102</v>
      </c>
      <c r="J38" s="33">
        <v>5</v>
      </c>
      <c r="K38" s="33">
        <v>16</v>
      </c>
      <c r="L38" s="41"/>
      <c r="M38" s="34" t="s">
        <v>0</v>
      </c>
      <c r="N38" s="35">
        <f>IF(ISTEXT(I38),VLOOKUP(M38,Liste!$B$2:$D$13,3,FALSE),"")</f>
        <v>56</v>
      </c>
    </row>
    <row r="39" spans="6:14" x14ac:dyDescent="0.25">
      <c r="F39" s="14"/>
      <c r="H39" s="31" t="str">
        <f t="shared" si="0"/>
        <v>H07V-K 5x25mm²</v>
      </c>
      <c r="I39" s="32" t="s">
        <v>102</v>
      </c>
      <c r="J39" s="33">
        <v>5</v>
      </c>
      <c r="K39" s="33">
        <v>25</v>
      </c>
      <c r="L39" s="41"/>
      <c r="M39" s="34" t="s">
        <v>0</v>
      </c>
      <c r="N39" s="35">
        <f>IF(ISTEXT(I39),VLOOKUP(M39,Liste!$B$2:$D$13,3,FALSE),"")</f>
        <v>56</v>
      </c>
    </row>
    <row r="40" spans="6:14" ht="15.75" thickBot="1" x14ac:dyDescent="0.3">
      <c r="F40" s="15"/>
      <c r="H40" s="31" t="str">
        <f t="shared" si="0"/>
        <v>H07V-K 4x70/50mm²</v>
      </c>
      <c r="I40" s="32" t="s">
        <v>102</v>
      </c>
      <c r="J40" s="33">
        <v>4</v>
      </c>
      <c r="K40" s="33" t="s">
        <v>103</v>
      </c>
      <c r="L40" s="40"/>
      <c r="M40" s="34" t="s">
        <v>0</v>
      </c>
      <c r="N40" s="35">
        <f>IF(ISTEXT(I40),VLOOKUP(M40,Liste!$B$2:$D$13,3,FALSE),"")</f>
        <v>56</v>
      </c>
    </row>
    <row r="41" spans="6:14" x14ac:dyDescent="0.25">
      <c r="H41" s="31" t="str">
        <f t="shared" si="0"/>
        <v>H07V-U 2x1,5mm²</v>
      </c>
      <c r="I41" s="36" t="s">
        <v>104</v>
      </c>
      <c r="J41" s="34">
        <v>2</v>
      </c>
      <c r="K41" s="34">
        <v>1.5</v>
      </c>
      <c r="L41" s="40"/>
      <c r="M41" s="34" t="s">
        <v>0</v>
      </c>
      <c r="N41" s="35">
        <f>IF(ISTEXT(I41),VLOOKUP(M41,Liste!$B$2:$D$13,3,FALSE),"")</f>
        <v>56</v>
      </c>
    </row>
    <row r="42" spans="6:14" x14ac:dyDescent="0.25">
      <c r="H42" s="31" t="str">
        <f t="shared" si="0"/>
        <v>H07V-U 2x2,5mm²</v>
      </c>
      <c r="I42" s="36" t="s">
        <v>104</v>
      </c>
      <c r="J42" s="34">
        <v>2</v>
      </c>
      <c r="K42" s="34">
        <v>2.5</v>
      </c>
      <c r="L42" s="40"/>
      <c r="M42" s="34" t="s">
        <v>0</v>
      </c>
      <c r="N42" s="35">
        <f>IF(ISTEXT(I42),VLOOKUP(M42,Liste!$B$2:$D$13,3,FALSE),"")</f>
        <v>56</v>
      </c>
    </row>
    <row r="43" spans="6:14" x14ac:dyDescent="0.25">
      <c r="H43" s="31" t="str">
        <f t="shared" si="0"/>
        <v>H07V-U 3x1,5mm²</v>
      </c>
      <c r="I43" s="36" t="s">
        <v>104</v>
      </c>
      <c r="J43" s="34">
        <v>3</v>
      </c>
      <c r="K43" s="34">
        <v>1.5</v>
      </c>
      <c r="L43" s="41"/>
      <c r="M43" s="34" t="s">
        <v>0</v>
      </c>
      <c r="N43" s="35">
        <f>IF(ISTEXT(I43),VLOOKUP(M43,Liste!$B$2:$D$13,3,FALSE),"")</f>
        <v>56</v>
      </c>
    </row>
    <row r="44" spans="6:14" x14ac:dyDescent="0.25">
      <c r="H44" s="31" t="str">
        <f t="shared" si="0"/>
        <v>H07V-U 3x2,5mm²</v>
      </c>
      <c r="I44" s="36" t="s">
        <v>104</v>
      </c>
      <c r="J44" s="34">
        <v>3</v>
      </c>
      <c r="K44" s="34">
        <v>2.5</v>
      </c>
      <c r="L44" s="41"/>
      <c r="M44" s="34" t="s">
        <v>0</v>
      </c>
      <c r="N44" s="35">
        <f>IF(ISTEXT(I44),VLOOKUP(M44,Liste!$B$2:$D$13,3,FALSE),"")</f>
        <v>56</v>
      </c>
    </row>
    <row r="45" spans="6:14" x14ac:dyDescent="0.25">
      <c r="H45" s="31" t="str">
        <f t="shared" si="0"/>
        <v>H07V-U 5x1,5mm²</v>
      </c>
      <c r="I45" s="36" t="s">
        <v>104</v>
      </c>
      <c r="J45" s="34">
        <v>5</v>
      </c>
      <c r="K45" s="34">
        <v>1.5</v>
      </c>
      <c r="L45" s="41"/>
      <c r="M45" s="34" t="s">
        <v>0</v>
      </c>
      <c r="N45" s="35">
        <f>IF(ISTEXT(I45),VLOOKUP(M45,Liste!$B$2:$D$13,3,FALSE),"")</f>
        <v>56</v>
      </c>
    </row>
    <row r="46" spans="6:14" x14ac:dyDescent="0.25">
      <c r="H46" s="31" t="str">
        <f t="shared" si="0"/>
        <v>H07V-U 5x2,5mm²</v>
      </c>
      <c r="I46" s="36" t="s">
        <v>104</v>
      </c>
      <c r="J46" s="34">
        <v>5</v>
      </c>
      <c r="K46" s="34">
        <v>2.5</v>
      </c>
      <c r="L46" s="41"/>
      <c r="M46" s="34" t="s">
        <v>0</v>
      </c>
      <c r="N46" s="35">
        <f>IF(ISTEXT(I46),VLOOKUP(M46,Liste!$B$2:$D$13,3,FALSE),"")</f>
        <v>56</v>
      </c>
    </row>
    <row r="47" spans="6:14" x14ac:dyDescent="0.25">
      <c r="H47" s="31" t="str">
        <f t="shared" si="0"/>
        <v>HO7RN-F 3x1,5mm²</v>
      </c>
      <c r="I47" s="36" t="s">
        <v>105</v>
      </c>
      <c r="J47" s="34">
        <v>3</v>
      </c>
      <c r="K47" s="34">
        <v>1.5</v>
      </c>
      <c r="L47" s="40"/>
      <c r="M47" s="34" t="s">
        <v>0</v>
      </c>
      <c r="N47" s="35">
        <f>IF(ISTEXT(I47),VLOOKUP(M47,Liste!$B$2:$D$13,3,FALSE),"")</f>
        <v>56</v>
      </c>
    </row>
    <row r="48" spans="6:14" x14ac:dyDescent="0.25">
      <c r="H48" s="31" t="str">
        <f t="shared" si="0"/>
        <v>HO7RN-F 3x2,5mm²</v>
      </c>
      <c r="I48" s="36" t="s">
        <v>105</v>
      </c>
      <c r="J48" s="34">
        <v>3</v>
      </c>
      <c r="K48" s="34">
        <v>2.5</v>
      </c>
      <c r="L48" s="40"/>
      <c r="M48" s="34" t="s">
        <v>0</v>
      </c>
      <c r="N48" s="35">
        <f>IF(ISTEXT(I48),VLOOKUP(M48,Liste!$B$2:$D$13,3,FALSE),"")</f>
        <v>56</v>
      </c>
    </row>
    <row r="49" spans="8:14" x14ac:dyDescent="0.25">
      <c r="H49" s="31" t="str">
        <f t="shared" si="0"/>
        <v>HO7RN-F 3x4mm²</v>
      </c>
      <c r="I49" s="36" t="s">
        <v>105</v>
      </c>
      <c r="J49" s="34">
        <v>3</v>
      </c>
      <c r="K49" s="34">
        <v>4</v>
      </c>
      <c r="L49" s="40"/>
      <c r="M49" s="34" t="s">
        <v>0</v>
      </c>
      <c r="N49" s="35">
        <f>IF(ISTEXT(I49),VLOOKUP(M49,Liste!$B$2:$D$13,3,FALSE),"")</f>
        <v>56</v>
      </c>
    </row>
    <row r="50" spans="8:14" x14ac:dyDescent="0.25">
      <c r="H50" s="31" t="str">
        <f t="shared" si="0"/>
        <v>HO7RN-F 3x6mm²</v>
      </c>
      <c r="I50" s="36" t="s">
        <v>105</v>
      </c>
      <c r="J50" s="34">
        <v>3</v>
      </c>
      <c r="K50" s="34">
        <v>6</v>
      </c>
      <c r="L50" s="41"/>
      <c r="M50" s="34" t="s">
        <v>0</v>
      </c>
      <c r="N50" s="35">
        <f>IF(ISTEXT(I50),VLOOKUP(M50,Liste!$B$2:$D$13,3,FALSE),"")</f>
        <v>56</v>
      </c>
    </row>
    <row r="51" spans="8:14" x14ac:dyDescent="0.25">
      <c r="H51" s="31" t="str">
        <f t="shared" si="0"/>
        <v>HO7RN-F 4x1,5mm²</v>
      </c>
      <c r="I51" s="36" t="s">
        <v>105</v>
      </c>
      <c r="J51" s="34">
        <v>4</v>
      </c>
      <c r="K51" s="34">
        <v>1.5</v>
      </c>
      <c r="L51" s="41"/>
      <c r="M51" s="34" t="s">
        <v>0</v>
      </c>
      <c r="N51" s="35">
        <f>IF(ISTEXT(I51),VLOOKUP(M51,Liste!$B$2:$D$13,3,FALSE),"")</f>
        <v>56</v>
      </c>
    </row>
    <row r="52" spans="8:14" x14ac:dyDescent="0.25">
      <c r="H52" s="31" t="str">
        <f t="shared" si="0"/>
        <v>HO7RN-F 4x2,5mm²</v>
      </c>
      <c r="I52" s="36" t="s">
        <v>105</v>
      </c>
      <c r="J52" s="34">
        <v>4</v>
      </c>
      <c r="K52" s="34">
        <v>2.5</v>
      </c>
      <c r="L52" s="41"/>
      <c r="M52" s="34" t="s">
        <v>0</v>
      </c>
      <c r="N52" s="35">
        <f>IF(ISTEXT(I52),VLOOKUP(M52,Liste!$B$2:$D$13,3,FALSE),"")</f>
        <v>56</v>
      </c>
    </row>
    <row r="53" spans="8:14" x14ac:dyDescent="0.25">
      <c r="H53" s="31" t="str">
        <f t="shared" si="0"/>
        <v>HO7RN-F 4x4mm²</v>
      </c>
      <c r="I53" s="36" t="s">
        <v>105</v>
      </c>
      <c r="J53" s="34">
        <v>4</v>
      </c>
      <c r="K53" s="34">
        <v>4</v>
      </c>
      <c r="L53" s="41"/>
      <c r="M53" s="34" t="s">
        <v>0</v>
      </c>
      <c r="N53" s="35">
        <f>IF(ISTEXT(I53),VLOOKUP(M53,Liste!$B$2:$D$13,3,FALSE),"")</f>
        <v>56</v>
      </c>
    </row>
    <row r="54" spans="8:14" x14ac:dyDescent="0.25">
      <c r="H54" s="31" t="str">
        <f t="shared" si="0"/>
        <v>HO7RN-F 4x6mm²</v>
      </c>
      <c r="I54" s="36" t="s">
        <v>105</v>
      </c>
      <c r="J54" s="34">
        <v>4</v>
      </c>
      <c r="K54" s="34">
        <v>6</v>
      </c>
      <c r="L54" s="41"/>
      <c r="M54" s="34" t="s">
        <v>0</v>
      </c>
      <c r="N54" s="35">
        <f>IF(ISTEXT(I54),VLOOKUP(M54,Liste!$B$2:$D$13,3,FALSE),"")</f>
        <v>56</v>
      </c>
    </row>
    <row r="55" spans="8:14" x14ac:dyDescent="0.25">
      <c r="H55" s="31" t="str">
        <f t="shared" si="0"/>
        <v>HO7RN-F 4x10mm²</v>
      </c>
      <c r="I55" s="36" t="s">
        <v>105</v>
      </c>
      <c r="J55" s="34">
        <v>4</v>
      </c>
      <c r="K55" s="34">
        <v>10</v>
      </c>
      <c r="L55" s="41"/>
      <c r="M55" s="34" t="s">
        <v>0</v>
      </c>
      <c r="N55" s="35">
        <f>IF(ISTEXT(I55),VLOOKUP(M55,Liste!$B$2:$D$13,3,FALSE),"")</f>
        <v>56</v>
      </c>
    </row>
    <row r="56" spans="8:14" x14ac:dyDescent="0.25">
      <c r="H56" s="31" t="str">
        <f t="shared" si="0"/>
        <v>HO7RN-F 5x1,5mm²</v>
      </c>
      <c r="I56" s="36" t="s">
        <v>105</v>
      </c>
      <c r="J56" s="34">
        <v>5</v>
      </c>
      <c r="K56" s="34">
        <v>1.5</v>
      </c>
      <c r="L56" s="41"/>
      <c r="M56" s="34" t="s">
        <v>0</v>
      </c>
      <c r="N56" s="35">
        <f>IF(ISTEXT(I56),VLOOKUP(M56,Liste!$B$2:$D$13,3,FALSE),"")</f>
        <v>56</v>
      </c>
    </row>
    <row r="57" spans="8:14" x14ac:dyDescent="0.25">
      <c r="H57" s="31" t="str">
        <f t="shared" si="0"/>
        <v>HO7RN-F 5x2,5mm²</v>
      </c>
      <c r="I57" s="36" t="s">
        <v>105</v>
      </c>
      <c r="J57" s="36">
        <v>5</v>
      </c>
      <c r="K57" s="34">
        <v>2.5</v>
      </c>
      <c r="L57" s="41"/>
      <c r="M57" s="34" t="s">
        <v>0</v>
      </c>
      <c r="N57" s="35">
        <f>IF(ISTEXT(I57),VLOOKUP(M57,Liste!$B$2:$D$13,3,FALSE),"")</f>
        <v>56</v>
      </c>
    </row>
    <row r="58" spans="8:14" x14ac:dyDescent="0.25">
      <c r="H58" s="31" t="str">
        <f t="shared" si="0"/>
        <v>HO7RN-F 5x4mm²</v>
      </c>
      <c r="I58" s="36" t="s">
        <v>105</v>
      </c>
      <c r="J58" s="36">
        <v>5</v>
      </c>
      <c r="K58" s="34">
        <v>4</v>
      </c>
      <c r="L58" s="41"/>
      <c r="M58" s="34" t="s">
        <v>0</v>
      </c>
      <c r="N58" s="35">
        <f>IF(ISTEXT(I58),VLOOKUP(M58,Liste!$B$2:$D$13,3,FALSE),"")</f>
        <v>56</v>
      </c>
    </row>
    <row r="59" spans="8:14" x14ac:dyDescent="0.25">
      <c r="H59" s="31" t="str">
        <f t="shared" si="0"/>
        <v>HO7RN-F 5x6mm²</v>
      </c>
      <c r="I59" s="36" t="s">
        <v>105</v>
      </c>
      <c r="J59" s="36">
        <v>5</v>
      </c>
      <c r="K59" s="34">
        <v>6</v>
      </c>
      <c r="L59" s="41"/>
      <c r="M59" s="34" t="s">
        <v>0</v>
      </c>
      <c r="N59" s="35">
        <f>IF(ISTEXT(I59),VLOOKUP(M59,Liste!$B$2:$D$13,3,FALSE),"")</f>
        <v>56</v>
      </c>
    </row>
    <row r="60" spans="8:14" x14ac:dyDescent="0.25">
      <c r="H60" s="31" t="str">
        <f t="shared" si="0"/>
        <v>HO7RN-F 5x10mm²</v>
      </c>
      <c r="I60" s="36" t="s">
        <v>105</v>
      </c>
      <c r="J60" s="36">
        <v>5</v>
      </c>
      <c r="K60" s="34">
        <v>10</v>
      </c>
      <c r="L60" s="41"/>
      <c r="M60" s="34" t="s">
        <v>0</v>
      </c>
      <c r="N60" s="35">
        <f>IF(ISTEXT(I60),VLOOKUP(M60,Liste!$B$2:$D$13,3,FALSE),"")</f>
        <v>56</v>
      </c>
    </row>
    <row r="61" spans="8:14" x14ac:dyDescent="0.25">
      <c r="H61" s="31" t="str">
        <f t="shared" si="0"/>
        <v>HO7RN-F 5x16mm²</v>
      </c>
      <c r="I61" s="36" t="s">
        <v>105</v>
      </c>
      <c r="J61" s="36">
        <v>5</v>
      </c>
      <c r="K61" s="34">
        <v>16</v>
      </c>
      <c r="L61" s="41"/>
      <c r="M61" s="34" t="s">
        <v>0</v>
      </c>
      <c r="N61" s="35">
        <f>IF(ISTEXT(I61),VLOOKUP(M61,Liste!$B$2:$D$13,3,FALSE),"")</f>
        <v>56</v>
      </c>
    </row>
    <row r="62" spans="8:14" x14ac:dyDescent="0.25">
      <c r="H62" s="31" t="str">
        <f t="shared" si="0"/>
        <v>HO7RN-F 7x1,5mm²</v>
      </c>
      <c r="I62" s="36" t="s">
        <v>105</v>
      </c>
      <c r="J62" s="36">
        <v>7</v>
      </c>
      <c r="K62" s="34">
        <v>1.5</v>
      </c>
      <c r="L62" s="40"/>
      <c r="M62" s="34" t="s">
        <v>0</v>
      </c>
      <c r="N62" s="35">
        <f>IF(ISTEXT(I62),VLOOKUP(M62,Liste!$B$2:$D$13,3,FALSE),"")</f>
        <v>56</v>
      </c>
    </row>
    <row r="63" spans="8:14" x14ac:dyDescent="0.25">
      <c r="H63" s="31" t="str">
        <f t="shared" si="0"/>
        <v>HO7RN-F 7x2,5mm²</v>
      </c>
      <c r="I63" s="36" t="s">
        <v>105</v>
      </c>
      <c r="J63" s="36">
        <v>7</v>
      </c>
      <c r="K63" s="34">
        <v>2.5</v>
      </c>
      <c r="L63" s="40"/>
      <c r="M63" s="34" t="s">
        <v>0</v>
      </c>
      <c r="N63" s="35">
        <f>IF(ISTEXT(I63),VLOOKUP(M63,Liste!$B$2:$D$13,3,FALSE),"")</f>
        <v>56</v>
      </c>
    </row>
    <row r="64" spans="8:14" x14ac:dyDescent="0.25">
      <c r="H64" s="31" t="str">
        <f t="shared" si="0"/>
        <v>J-H(ST)H 2x2x0,6mm²</v>
      </c>
      <c r="I64" s="36" t="s">
        <v>106</v>
      </c>
      <c r="J64" s="36" t="s">
        <v>100</v>
      </c>
      <c r="K64" s="34">
        <v>0.6</v>
      </c>
      <c r="L64" s="40"/>
      <c r="M64" s="34" t="s">
        <v>0</v>
      </c>
      <c r="N64" s="35">
        <f>IF(ISTEXT(I64),VLOOKUP(M64,Liste!$B$2:$D$13,3,FALSE),"")</f>
        <v>56</v>
      </c>
    </row>
    <row r="65" spans="8:14" x14ac:dyDescent="0.25">
      <c r="H65" s="31" t="str">
        <f t="shared" si="0"/>
        <v>J-H(ST)H 2x2x0,8mm²</v>
      </c>
      <c r="I65" s="36" t="s">
        <v>106</v>
      </c>
      <c r="J65" s="36" t="s">
        <v>100</v>
      </c>
      <c r="K65" s="34">
        <v>0.8</v>
      </c>
      <c r="L65" s="40"/>
      <c r="M65" s="34" t="s">
        <v>0</v>
      </c>
      <c r="N65" s="35">
        <f>IF(ISTEXT(I65),VLOOKUP(M65,Liste!$B$2:$D$13,3,FALSE),"")</f>
        <v>56</v>
      </c>
    </row>
    <row r="66" spans="8:14" x14ac:dyDescent="0.25">
      <c r="H66" s="31" t="str">
        <f t="shared" si="0"/>
        <v>J-H(ST)H 4x2x0,6mm²</v>
      </c>
      <c r="I66" s="36" t="s">
        <v>106</v>
      </c>
      <c r="J66" s="36" t="s">
        <v>107</v>
      </c>
      <c r="K66" s="34">
        <v>0.6</v>
      </c>
      <c r="L66" s="40"/>
      <c r="M66" s="34" t="s">
        <v>0</v>
      </c>
      <c r="N66" s="35">
        <f>IF(ISTEXT(I66),VLOOKUP(M66,Liste!$B$2:$D$13,3,FALSE),"")</f>
        <v>56</v>
      </c>
    </row>
    <row r="67" spans="8:14" x14ac:dyDescent="0.25">
      <c r="H67" s="31" t="str">
        <f t="shared" ref="H67:H130" si="1">IF(ISTEXT(I67),I67&amp;" "&amp;J67&amp;"x"&amp;K67&amp;"mm²","")</f>
        <v>J-H(ST)H 4x2x0,8mm²</v>
      </c>
      <c r="I67" s="36" t="s">
        <v>106</v>
      </c>
      <c r="J67" s="36" t="s">
        <v>107</v>
      </c>
      <c r="K67" s="34">
        <v>0.8</v>
      </c>
      <c r="L67" s="40"/>
      <c r="M67" s="34" t="s">
        <v>0</v>
      </c>
      <c r="N67" s="35">
        <f>IF(ISTEXT(I67),VLOOKUP(M67,Liste!$B$2:$D$13,3,FALSE),"")</f>
        <v>56</v>
      </c>
    </row>
    <row r="68" spans="8:14" x14ac:dyDescent="0.25">
      <c r="H68" s="31" t="str">
        <f t="shared" si="1"/>
        <v>J-H(ST)H 6x2x0,6mm²</v>
      </c>
      <c r="I68" s="36" t="s">
        <v>106</v>
      </c>
      <c r="J68" s="36" t="s">
        <v>108</v>
      </c>
      <c r="K68" s="34">
        <v>0.6</v>
      </c>
      <c r="L68" s="40"/>
      <c r="M68" s="34" t="s">
        <v>0</v>
      </c>
      <c r="N68" s="35">
        <f>IF(ISTEXT(I68),VLOOKUP(M68,Liste!$B$2:$D$13,3,FALSE),"")</f>
        <v>56</v>
      </c>
    </row>
    <row r="69" spans="8:14" x14ac:dyDescent="0.25">
      <c r="H69" s="31" t="str">
        <f t="shared" si="1"/>
        <v>J-H(ST)H 6x2x0,8mm²</v>
      </c>
      <c r="I69" s="36" t="s">
        <v>106</v>
      </c>
      <c r="J69" s="36" t="s">
        <v>108</v>
      </c>
      <c r="K69" s="34">
        <v>0.8</v>
      </c>
      <c r="L69" s="40"/>
      <c r="M69" s="34" t="s">
        <v>0</v>
      </c>
      <c r="N69" s="35">
        <f>IF(ISTEXT(I69),VLOOKUP(M69,Liste!$B$2:$D$13,3,FALSE),"")</f>
        <v>56</v>
      </c>
    </row>
    <row r="70" spans="8:14" x14ac:dyDescent="0.25">
      <c r="H70" s="31" t="str">
        <f t="shared" si="1"/>
        <v>J-H(ST)H 10x2x0,6mm²</v>
      </c>
      <c r="I70" s="36" t="s">
        <v>106</v>
      </c>
      <c r="J70" s="36" t="s">
        <v>109</v>
      </c>
      <c r="K70" s="34">
        <v>0.6</v>
      </c>
      <c r="L70" s="40"/>
      <c r="M70" s="34" t="s">
        <v>0</v>
      </c>
      <c r="N70" s="35">
        <f>IF(ISTEXT(I70),VLOOKUP(M70,Liste!$B$2:$D$13,3,FALSE),"")</f>
        <v>56</v>
      </c>
    </row>
    <row r="71" spans="8:14" x14ac:dyDescent="0.25">
      <c r="H71" s="31" t="str">
        <f t="shared" si="1"/>
        <v>J-H(ST)H 10x2x0,8mm²</v>
      </c>
      <c r="I71" s="36" t="s">
        <v>106</v>
      </c>
      <c r="J71" s="36" t="s">
        <v>109</v>
      </c>
      <c r="K71" s="34">
        <v>0.8</v>
      </c>
      <c r="L71" s="40"/>
      <c r="M71" s="34" t="s">
        <v>0</v>
      </c>
      <c r="N71" s="35">
        <f>IF(ISTEXT(I71),VLOOKUP(M71,Liste!$B$2:$D$13,3,FALSE),"")</f>
        <v>56</v>
      </c>
    </row>
    <row r="72" spans="8:14" x14ac:dyDescent="0.25">
      <c r="H72" s="31" t="str">
        <f t="shared" si="1"/>
        <v>J-H(ST)H 20x2x0,6mm²</v>
      </c>
      <c r="I72" s="36" t="s">
        <v>106</v>
      </c>
      <c r="J72" s="36" t="s">
        <v>110</v>
      </c>
      <c r="K72" s="34">
        <v>0.6</v>
      </c>
      <c r="L72" s="40"/>
      <c r="M72" s="34" t="s">
        <v>0</v>
      </c>
      <c r="N72" s="35">
        <f>IF(ISTEXT(I72),VLOOKUP(M72,Liste!$B$2:$D$13,3,FALSE),"")</f>
        <v>56</v>
      </c>
    </row>
    <row r="73" spans="8:14" x14ac:dyDescent="0.25">
      <c r="H73" s="31" t="str">
        <f t="shared" si="1"/>
        <v>J-H(ST)H 20x2x0,8mm²</v>
      </c>
      <c r="I73" s="36" t="s">
        <v>106</v>
      </c>
      <c r="J73" s="36" t="s">
        <v>110</v>
      </c>
      <c r="K73" s="34">
        <v>0.8</v>
      </c>
      <c r="L73" s="40"/>
      <c r="M73" s="34" t="s">
        <v>0</v>
      </c>
      <c r="N73" s="35">
        <f>IF(ISTEXT(I73),VLOOKUP(M73,Liste!$B$2:$D$13,3,FALSE),"")</f>
        <v>56</v>
      </c>
    </row>
    <row r="74" spans="8:14" x14ac:dyDescent="0.25">
      <c r="H74" s="31" t="str">
        <f t="shared" si="1"/>
        <v>J-Y(ST)Y 2x2x0,6mm²</v>
      </c>
      <c r="I74" s="36" t="s">
        <v>111</v>
      </c>
      <c r="J74" s="36" t="s">
        <v>100</v>
      </c>
      <c r="K74" s="34">
        <v>0.6</v>
      </c>
      <c r="L74" s="40"/>
      <c r="M74" s="34" t="s">
        <v>0</v>
      </c>
      <c r="N74" s="35">
        <f>IF(ISTEXT(I74),VLOOKUP(M74,Liste!$B$2:$D$13,3,FALSE),"")</f>
        <v>56</v>
      </c>
    </row>
    <row r="75" spans="8:14" x14ac:dyDescent="0.25">
      <c r="H75" s="31" t="str">
        <f t="shared" si="1"/>
        <v>J-Y(ST)Y 2x2x0,8mm²</v>
      </c>
      <c r="I75" s="36" t="s">
        <v>111</v>
      </c>
      <c r="J75" s="36" t="s">
        <v>100</v>
      </c>
      <c r="K75" s="34">
        <v>0.8</v>
      </c>
      <c r="L75" s="40"/>
      <c r="M75" s="34" t="s">
        <v>0</v>
      </c>
      <c r="N75" s="35">
        <f>IF(ISTEXT(I75),VLOOKUP(M75,Liste!$B$2:$D$13,3,FALSE),"")</f>
        <v>56</v>
      </c>
    </row>
    <row r="76" spans="8:14" x14ac:dyDescent="0.25">
      <c r="H76" s="31" t="str">
        <f t="shared" si="1"/>
        <v>J-Y(ST)Y 4x2x0,6mm²</v>
      </c>
      <c r="I76" s="36" t="s">
        <v>111</v>
      </c>
      <c r="J76" s="36" t="s">
        <v>107</v>
      </c>
      <c r="K76" s="34">
        <v>0.6</v>
      </c>
      <c r="L76" s="40"/>
      <c r="M76" s="34" t="s">
        <v>0</v>
      </c>
      <c r="N76" s="35">
        <f>IF(ISTEXT(I76),VLOOKUP(M76,Liste!$B$2:$D$13,3,FALSE),"")</f>
        <v>56</v>
      </c>
    </row>
    <row r="77" spans="8:14" x14ac:dyDescent="0.25">
      <c r="H77" s="31" t="str">
        <f t="shared" si="1"/>
        <v>J-Y(ST)Y 4x2x0,8mm²</v>
      </c>
      <c r="I77" s="36" t="s">
        <v>111</v>
      </c>
      <c r="J77" s="36" t="s">
        <v>107</v>
      </c>
      <c r="K77" s="34">
        <v>0.8</v>
      </c>
      <c r="L77" s="40"/>
      <c r="M77" s="34" t="s">
        <v>0</v>
      </c>
      <c r="N77" s="35">
        <f>IF(ISTEXT(I77),VLOOKUP(M77,Liste!$B$2:$D$13,3,FALSE),"")</f>
        <v>56</v>
      </c>
    </row>
    <row r="78" spans="8:14" x14ac:dyDescent="0.25">
      <c r="H78" s="31" t="str">
        <f t="shared" si="1"/>
        <v>J-Y(ST)Y 6x2x0,6mm²</v>
      </c>
      <c r="I78" s="36" t="s">
        <v>111</v>
      </c>
      <c r="J78" s="36" t="s">
        <v>108</v>
      </c>
      <c r="K78" s="34">
        <v>0.6</v>
      </c>
      <c r="L78" s="40"/>
      <c r="M78" s="34" t="s">
        <v>0</v>
      </c>
      <c r="N78" s="35">
        <f>IF(ISTEXT(I78),VLOOKUP(M78,Liste!$B$2:$D$13,3,FALSE),"")</f>
        <v>56</v>
      </c>
    </row>
    <row r="79" spans="8:14" x14ac:dyDescent="0.25">
      <c r="H79" s="31" t="str">
        <f t="shared" si="1"/>
        <v>J-Y(ST)Y 6x2x0,8mm²</v>
      </c>
      <c r="I79" s="36" t="s">
        <v>111</v>
      </c>
      <c r="J79" s="36" t="s">
        <v>108</v>
      </c>
      <c r="K79" s="34">
        <v>0.8</v>
      </c>
      <c r="L79" s="40"/>
      <c r="M79" s="34" t="s">
        <v>0</v>
      </c>
      <c r="N79" s="35">
        <f>IF(ISTEXT(I79),VLOOKUP(M79,Liste!$B$2:$D$13,3,FALSE),"")</f>
        <v>56</v>
      </c>
    </row>
    <row r="80" spans="8:14" x14ac:dyDescent="0.25">
      <c r="H80" s="31" t="str">
        <f t="shared" si="1"/>
        <v>J-Y(ST)Y 8x2x0,6mm²</v>
      </c>
      <c r="I80" s="36" t="s">
        <v>111</v>
      </c>
      <c r="J80" s="36" t="s">
        <v>112</v>
      </c>
      <c r="K80" s="34">
        <v>0.6</v>
      </c>
      <c r="L80" s="40"/>
      <c r="M80" s="34" t="s">
        <v>0</v>
      </c>
      <c r="N80" s="35">
        <f>IF(ISTEXT(I80),VLOOKUP(M80,Liste!$B$2:$D$13,3,FALSE),"")</f>
        <v>56</v>
      </c>
    </row>
    <row r="81" spans="8:14" x14ac:dyDescent="0.25">
      <c r="H81" s="31" t="str">
        <f t="shared" si="1"/>
        <v>J-Y(ST)Y 8x2x0,8mm²</v>
      </c>
      <c r="I81" s="36" t="s">
        <v>111</v>
      </c>
      <c r="J81" s="36" t="s">
        <v>112</v>
      </c>
      <c r="K81" s="34">
        <v>0.8</v>
      </c>
      <c r="L81" s="40"/>
      <c r="M81" s="34" t="s">
        <v>0</v>
      </c>
      <c r="N81" s="35">
        <f>IF(ISTEXT(I81),VLOOKUP(M81,Liste!$B$2:$D$13,3,FALSE),"")</f>
        <v>56</v>
      </c>
    </row>
    <row r="82" spans="8:14" x14ac:dyDescent="0.25">
      <c r="H82" s="31" t="str">
        <f t="shared" si="1"/>
        <v>J-Y(ST)Y 10x2x0,6mm²</v>
      </c>
      <c r="I82" s="36" t="s">
        <v>111</v>
      </c>
      <c r="J82" s="36" t="s">
        <v>109</v>
      </c>
      <c r="K82" s="34">
        <v>0.6</v>
      </c>
      <c r="L82" s="40"/>
      <c r="M82" s="34" t="s">
        <v>0</v>
      </c>
      <c r="N82" s="35">
        <f>IF(ISTEXT(I82),VLOOKUP(M82,Liste!$B$2:$D$13,3,FALSE),"")</f>
        <v>56</v>
      </c>
    </row>
    <row r="83" spans="8:14" x14ac:dyDescent="0.25">
      <c r="H83" s="31" t="str">
        <f t="shared" si="1"/>
        <v>J-Y(ST)Y 10x2x0,8mm²</v>
      </c>
      <c r="I83" s="36" t="s">
        <v>111</v>
      </c>
      <c r="J83" s="34" t="s">
        <v>109</v>
      </c>
      <c r="K83" s="34">
        <v>0.8</v>
      </c>
      <c r="L83" s="40"/>
      <c r="M83" s="34" t="s">
        <v>0</v>
      </c>
      <c r="N83" s="35">
        <f>IF(ISTEXT(I83),VLOOKUP(M83,Liste!$B$2:$D$13,3,FALSE),"")</f>
        <v>56</v>
      </c>
    </row>
    <row r="84" spans="8:14" x14ac:dyDescent="0.25">
      <c r="H84" s="31" t="str">
        <f t="shared" si="1"/>
        <v>J-Y(ST)Y 12x2x0,6mm²</v>
      </c>
      <c r="I84" s="36" t="s">
        <v>111</v>
      </c>
      <c r="J84" s="34" t="s">
        <v>113</v>
      </c>
      <c r="K84" s="34">
        <v>0.6</v>
      </c>
      <c r="L84" s="40"/>
      <c r="M84" s="34" t="s">
        <v>0</v>
      </c>
      <c r="N84" s="35">
        <f>IF(ISTEXT(I84),VLOOKUP(M84,Liste!$B$2:$D$13,3,FALSE),"")</f>
        <v>56</v>
      </c>
    </row>
    <row r="85" spans="8:14" x14ac:dyDescent="0.25">
      <c r="H85" s="31" t="str">
        <f t="shared" si="1"/>
        <v>J-Y(ST)Y 12x2x0,8mm²</v>
      </c>
      <c r="I85" s="36" t="s">
        <v>111</v>
      </c>
      <c r="J85" s="34" t="s">
        <v>113</v>
      </c>
      <c r="K85" s="34">
        <v>0.8</v>
      </c>
      <c r="L85" s="40"/>
      <c r="M85" s="34" t="s">
        <v>0</v>
      </c>
      <c r="N85" s="35">
        <f>IF(ISTEXT(I85),VLOOKUP(M85,Liste!$B$2:$D$13,3,FALSE),"")</f>
        <v>56</v>
      </c>
    </row>
    <row r="86" spans="8:14" x14ac:dyDescent="0.25">
      <c r="H86" s="31" t="str">
        <f t="shared" si="1"/>
        <v>J-Y(ST)Y 16x2x0,6mm²</v>
      </c>
      <c r="I86" s="36" t="s">
        <v>111</v>
      </c>
      <c r="J86" s="34" t="s">
        <v>114</v>
      </c>
      <c r="K86" s="34">
        <v>0.6</v>
      </c>
      <c r="L86" s="40"/>
      <c r="M86" s="34" t="s">
        <v>0</v>
      </c>
      <c r="N86" s="35">
        <f>IF(ISTEXT(I86),VLOOKUP(M86,Liste!$B$2:$D$13,3,FALSE),"")</f>
        <v>56</v>
      </c>
    </row>
    <row r="87" spans="8:14" x14ac:dyDescent="0.25">
      <c r="H87" s="31" t="str">
        <f t="shared" si="1"/>
        <v>J-Y(ST)Y 16x2x0,8mm²</v>
      </c>
      <c r="I87" s="32" t="s">
        <v>111</v>
      </c>
      <c r="J87" s="33" t="s">
        <v>114</v>
      </c>
      <c r="K87" s="33">
        <v>0.8</v>
      </c>
      <c r="L87" s="40"/>
      <c r="M87" s="34" t="s">
        <v>0</v>
      </c>
      <c r="N87" s="35">
        <f>IF(ISTEXT(I87),VLOOKUP(M87,Liste!$B$2:$D$13,3,FALSE),"")</f>
        <v>56</v>
      </c>
    </row>
    <row r="88" spans="8:14" x14ac:dyDescent="0.25">
      <c r="H88" s="31" t="str">
        <f t="shared" si="1"/>
        <v>J-Y(ST)Y 20x2x0,6mm²</v>
      </c>
      <c r="I88" s="36" t="s">
        <v>111</v>
      </c>
      <c r="J88" s="34" t="s">
        <v>110</v>
      </c>
      <c r="K88" s="34">
        <v>0.6</v>
      </c>
      <c r="L88" s="40"/>
      <c r="M88" s="34" t="s">
        <v>0</v>
      </c>
      <c r="N88" s="35">
        <f>IF(ISTEXT(I88),VLOOKUP(M88,Liste!$B$2:$D$13,3,FALSE),"")</f>
        <v>56</v>
      </c>
    </row>
    <row r="89" spans="8:14" x14ac:dyDescent="0.25">
      <c r="H89" s="31" t="str">
        <f t="shared" si="1"/>
        <v>J-Y(ST)Y 20x2x0,8mm²</v>
      </c>
      <c r="I89" s="36" t="s">
        <v>111</v>
      </c>
      <c r="J89" s="34" t="s">
        <v>110</v>
      </c>
      <c r="K89" s="34">
        <v>0.8</v>
      </c>
      <c r="L89" s="40"/>
      <c r="M89" s="34" t="s">
        <v>0</v>
      </c>
      <c r="N89" s="35">
        <f>IF(ISTEXT(I89),VLOOKUP(M89,Liste!$B$2:$D$13,3,FALSE),"")</f>
        <v>56</v>
      </c>
    </row>
    <row r="90" spans="8:14" x14ac:dyDescent="0.25">
      <c r="H90" s="31" t="str">
        <f t="shared" si="1"/>
        <v>Koaxkabel xmm²</v>
      </c>
      <c r="I90" s="36" t="s">
        <v>115</v>
      </c>
      <c r="J90" s="34"/>
      <c r="K90" s="34"/>
      <c r="L90" s="40"/>
      <c r="M90" s="34" t="s">
        <v>0</v>
      </c>
      <c r="N90" s="35">
        <f>IF(ISTEXT(I90),VLOOKUP(M90,Liste!$B$2:$D$13,3,FALSE),"")</f>
        <v>56</v>
      </c>
    </row>
    <row r="91" spans="8:14" x14ac:dyDescent="0.25">
      <c r="H91" s="31" t="str">
        <f t="shared" si="1"/>
        <v>NYCWY 3x10mm²</v>
      </c>
      <c r="I91" s="36" t="s">
        <v>117</v>
      </c>
      <c r="J91" s="34">
        <v>3</v>
      </c>
      <c r="K91" s="34">
        <v>10</v>
      </c>
      <c r="L91" s="40"/>
      <c r="M91" s="34" t="s">
        <v>0</v>
      </c>
      <c r="N91" s="35">
        <f>IF(ISTEXT(I91),VLOOKUP(M91,Liste!$B$2:$D$13,3,FALSE),"")</f>
        <v>56</v>
      </c>
    </row>
    <row r="92" spans="8:14" x14ac:dyDescent="0.25">
      <c r="H92" s="31" t="str">
        <f t="shared" si="1"/>
        <v>NYCWY 3x16mm²</v>
      </c>
      <c r="I92" s="36" t="s">
        <v>117</v>
      </c>
      <c r="J92" s="34">
        <v>3</v>
      </c>
      <c r="K92" s="34">
        <v>16</v>
      </c>
      <c r="L92" s="40"/>
      <c r="M92" s="34" t="s">
        <v>0</v>
      </c>
      <c r="N92" s="35">
        <f>IF(ISTEXT(I92),VLOOKUP(M92,Liste!$B$2:$D$13,3,FALSE),"")</f>
        <v>56</v>
      </c>
    </row>
    <row r="93" spans="8:14" x14ac:dyDescent="0.25">
      <c r="H93" s="31" t="str">
        <f t="shared" si="1"/>
        <v>NYCWY 3x25mm²</v>
      </c>
      <c r="I93" s="36" t="s">
        <v>117</v>
      </c>
      <c r="J93" s="34">
        <v>3</v>
      </c>
      <c r="K93" s="34">
        <v>25</v>
      </c>
      <c r="L93" s="40"/>
      <c r="M93" s="34" t="s">
        <v>0</v>
      </c>
      <c r="N93" s="35">
        <f>IF(ISTEXT(I93),VLOOKUP(M93,Liste!$B$2:$D$13,3,FALSE),"")</f>
        <v>56</v>
      </c>
    </row>
    <row r="94" spans="8:14" x14ac:dyDescent="0.25">
      <c r="H94" s="31" t="str">
        <f t="shared" si="1"/>
        <v>NYCWY 3x35mm²</v>
      </c>
      <c r="I94" s="36" t="s">
        <v>117</v>
      </c>
      <c r="J94" s="34">
        <v>3</v>
      </c>
      <c r="K94" s="34">
        <v>35</v>
      </c>
      <c r="L94" s="40"/>
      <c r="M94" s="34" t="s">
        <v>0</v>
      </c>
      <c r="N94" s="35">
        <f>IF(ISTEXT(I94),VLOOKUP(M94,Liste!$B$2:$D$13,3,FALSE),"")</f>
        <v>56</v>
      </c>
    </row>
    <row r="95" spans="8:14" x14ac:dyDescent="0.25">
      <c r="H95" s="31" t="str">
        <f t="shared" si="1"/>
        <v>NYCWY 3x50mm²</v>
      </c>
      <c r="I95" s="36" t="s">
        <v>117</v>
      </c>
      <c r="J95" s="34">
        <v>3</v>
      </c>
      <c r="K95" s="34">
        <v>50</v>
      </c>
      <c r="L95" s="40"/>
      <c r="M95" s="34" t="s">
        <v>0</v>
      </c>
      <c r="N95" s="35">
        <f>IF(ISTEXT(I95),VLOOKUP(M95,Liste!$B$2:$D$13,3,FALSE),"")</f>
        <v>56</v>
      </c>
    </row>
    <row r="96" spans="8:14" x14ac:dyDescent="0.25">
      <c r="H96" s="31" t="str">
        <f t="shared" si="1"/>
        <v>NYCWY 3x70mm²</v>
      </c>
      <c r="I96" s="36" t="s">
        <v>117</v>
      </c>
      <c r="J96" s="34">
        <v>3</v>
      </c>
      <c r="K96" s="34">
        <v>70</v>
      </c>
      <c r="L96" s="40"/>
      <c r="M96" s="34" t="s">
        <v>0</v>
      </c>
      <c r="N96" s="35">
        <f>IF(ISTEXT(I96),VLOOKUP(M96,Liste!$B$2:$D$13,3,FALSE),"")</f>
        <v>56</v>
      </c>
    </row>
    <row r="97" spans="8:14" x14ac:dyDescent="0.25">
      <c r="H97" s="31" t="str">
        <f t="shared" si="1"/>
        <v>NYCWY 3x95mm²</v>
      </c>
      <c r="I97" s="36" t="s">
        <v>117</v>
      </c>
      <c r="J97" s="34">
        <v>3</v>
      </c>
      <c r="K97" s="34">
        <v>95</v>
      </c>
      <c r="L97" s="40"/>
      <c r="M97" s="34" t="s">
        <v>0</v>
      </c>
      <c r="N97" s="35">
        <f>IF(ISTEXT(I97),VLOOKUP(M97,Liste!$B$2:$D$13,3,FALSE),"")</f>
        <v>56</v>
      </c>
    </row>
    <row r="98" spans="8:14" x14ac:dyDescent="0.25">
      <c r="H98" s="31" t="str">
        <f t="shared" si="1"/>
        <v>NYCWY 3x120mm²</v>
      </c>
      <c r="I98" s="36" t="s">
        <v>117</v>
      </c>
      <c r="J98" s="34">
        <v>3</v>
      </c>
      <c r="K98" s="34">
        <v>120</v>
      </c>
      <c r="L98" s="40"/>
      <c r="M98" s="34" t="s">
        <v>0</v>
      </c>
      <c r="N98" s="35">
        <f>IF(ISTEXT(I98),VLOOKUP(M98,Liste!$B$2:$D$13,3,FALSE),"")</f>
        <v>56</v>
      </c>
    </row>
    <row r="99" spans="8:14" x14ac:dyDescent="0.25">
      <c r="H99" s="31" t="str">
        <f t="shared" si="1"/>
        <v>NYCWY 3x150mm²</v>
      </c>
      <c r="I99" s="36" t="s">
        <v>117</v>
      </c>
      <c r="J99" s="34">
        <v>3</v>
      </c>
      <c r="K99" s="34">
        <v>150</v>
      </c>
      <c r="L99" s="40"/>
      <c r="M99" s="34" t="s">
        <v>0</v>
      </c>
      <c r="N99" s="35">
        <f>IF(ISTEXT(I99),VLOOKUP(M99,Liste!$B$2:$D$13,3,FALSE),"")</f>
        <v>56</v>
      </c>
    </row>
    <row r="100" spans="8:14" x14ac:dyDescent="0.25">
      <c r="H100" s="31" t="str">
        <f t="shared" si="1"/>
        <v>NYCWY 3x185mm²</v>
      </c>
      <c r="I100" s="32" t="s">
        <v>117</v>
      </c>
      <c r="J100" s="33">
        <v>3</v>
      </c>
      <c r="K100" s="33">
        <v>185</v>
      </c>
      <c r="L100" s="40"/>
      <c r="M100" s="34" t="s">
        <v>0</v>
      </c>
      <c r="N100" s="35">
        <f>IF(ISTEXT(I100),VLOOKUP(M100,Liste!$B$2:$D$13,3,FALSE),"")</f>
        <v>56</v>
      </c>
    </row>
    <row r="101" spans="8:14" x14ac:dyDescent="0.25">
      <c r="H101" s="31" t="str">
        <f t="shared" si="1"/>
        <v>NYCWY 3x240mm²</v>
      </c>
      <c r="I101" s="36" t="s">
        <v>117</v>
      </c>
      <c r="J101" s="34">
        <v>3</v>
      </c>
      <c r="K101" s="34">
        <v>240</v>
      </c>
      <c r="L101" s="40"/>
      <c r="M101" s="34" t="s">
        <v>0</v>
      </c>
      <c r="N101" s="35">
        <f>IF(ISTEXT(I101),VLOOKUP(M101,Liste!$B$2:$D$13,3,FALSE),"")</f>
        <v>56</v>
      </c>
    </row>
    <row r="102" spans="8:14" x14ac:dyDescent="0.25">
      <c r="H102" s="31" t="str">
        <f t="shared" si="1"/>
        <v>NYCWY 4x10mm²</v>
      </c>
      <c r="I102" s="36" t="s">
        <v>117</v>
      </c>
      <c r="J102" s="34">
        <v>4</v>
      </c>
      <c r="K102" s="34">
        <v>10</v>
      </c>
      <c r="L102" s="40"/>
      <c r="M102" s="34" t="s">
        <v>0</v>
      </c>
      <c r="N102" s="35">
        <f>IF(ISTEXT(I102),VLOOKUP(M102,Liste!$B$2:$D$13,3,FALSE),"")</f>
        <v>56</v>
      </c>
    </row>
    <row r="103" spans="8:14" x14ac:dyDescent="0.25">
      <c r="H103" s="31" t="str">
        <f t="shared" si="1"/>
        <v>NYCWY 4x16mm²</v>
      </c>
      <c r="I103" s="36" t="s">
        <v>117</v>
      </c>
      <c r="J103" s="34">
        <v>4</v>
      </c>
      <c r="K103" s="34">
        <v>16</v>
      </c>
      <c r="L103" s="40"/>
      <c r="M103" s="34" t="s">
        <v>0</v>
      </c>
      <c r="N103" s="35">
        <f>IF(ISTEXT(I103),VLOOKUP(M103,Liste!$B$2:$D$13,3,FALSE),"")</f>
        <v>56</v>
      </c>
    </row>
    <row r="104" spans="8:14" x14ac:dyDescent="0.25">
      <c r="H104" s="31" t="str">
        <f t="shared" si="1"/>
        <v>NYCWY 4x25mm²</v>
      </c>
      <c r="I104" s="36" t="s">
        <v>117</v>
      </c>
      <c r="J104" s="34">
        <v>4</v>
      </c>
      <c r="K104" s="34">
        <v>25</v>
      </c>
      <c r="L104" s="40"/>
      <c r="M104" s="34" t="s">
        <v>0</v>
      </c>
      <c r="N104" s="35">
        <f>IF(ISTEXT(I104),VLOOKUP(M104,Liste!$B$2:$D$13,3,FALSE),"")</f>
        <v>56</v>
      </c>
    </row>
    <row r="105" spans="8:14" x14ac:dyDescent="0.25">
      <c r="H105" s="31" t="str">
        <f t="shared" si="1"/>
        <v>NYCWY 4x35mm²</v>
      </c>
      <c r="I105" s="32" t="s">
        <v>117</v>
      </c>
      <c r="J105" s="33">
        <v>4</v>
      </c>
      <c r="K105" s="33">
        <v>35</v>
      </c>
      <c r="L105" s="40"/>
      <c r="M105" s="34" t="s">
        <v>0</v>
      </c>
      <c r="N105" s="35">
        <f>IF(ISTEXT(I105),VLOOKUP(M105,Liste!$B$2:$D$13,3,FALSE),"")</f>
        <v>56</v>
      </c>
    </row>
    <row r="106" spans="8:14" x14ac:dyDescent="0.25">
      <c r="H106" s="31" t="str">
        <f t="shared" si="1"/>
        <v>NYCWY 4x50mm²</v>
      </c>
      <c r="I106" s="32" t="s">
        <v>117</v>
      </c>
      <c r="J106" s="33">
        <v>4</v>
      </c>
      <c r="K106" s="33">
        <v>50</v>
      </c>
      <c r="L106" s="40"/>
      <c r="M106" s="34" t="s">
        <v>0</v>
      </c>
      <c r="N106" s="35">
        <f>IF(ISTEXT(I106),VLOOKUP(M106,Liste!$B$2:$D$13,3,FALSE),"")</f>
        <v>56</v>
      </c>
    </row>
    <row r="107" spans="8:14" x14ac:dyDescent="0.25">
      <c r="H107" s="31" t="str">
        <f t="shared" si="1"/>
        <v>NYCWY 4x70mm²</v>
      </c>
      <c r="I107" s="32" t="s">
        <v>117</v>
      </c>
      <c r="J107" s="33">
        <v>4</v>
      </c>
      <c r="K107" s="33">
        <v>70</v>
      </c>
      <c r="L107" s="40"/>
      <c r="M107" s="34" t="s">
        <v>0</v>
      </c>
      <c r="N107" s="35">
        <f>IF(ISTEXT(I107),VLOOKUP(M107,Liste!$B$2:$D$13,3,FALSE),"")</f>
        <v>56</v>
      </c>
    </row>
    <row r="108" spans="8:14" x14ac:dyDescent="0.25">
      <c r="H108" s="31" t="str">
        <f t="shared" si="1"/>
        <v>NYCWY 4x95mm²</v>
      </c>
      <c r="I108" s="36" t="s">
        <v>117</v>
      </c>
      <c r="J108" s="34">
        <v>4</v>
      </c>
      <c r="K108" s="34">
        <v>95</v>
      </c>
      <c r="L108" s="40"/>
      <c r="M108" s="34" t="s">
        <v>0</v>
      </c>
      <c r="N108" s="35">
        <f>IF(ISTEXT(I108),VLOOKUP(M108,Liste!$B$2:$D$13,3,FALSE),"")</f>
        <v>56</v>
      </c>
    </row>
    <row r="109" spans="8:14" x14ac:dyDescent="0.25">
      <c r="H109" s="31" t="str">
        <f t="shared" si="1"/>
        <v>NYCWY 4x120mm²</v>
      </c>
      <c r="I109" s="36" t="s">
        <v>117</v>
      </c>
      <c r="J109" s="34">
        <v>4</v>
      </c>
      <c r="K109" s="34">
        <v>120</v>
      </c>
      <c r="L109" s="40"/>
      <c r="M109" s="34" t="s">
        <v>0</v>
      </c>
      <c r="N109" s="35">
        <f>IF(ISTEXT(I109),VLOOKUP(M109,Liste!$B$2:$D$13,3,FALSE),"")</f>
        <v>56</v>
      </c>
    </row>
    <row r="110" spans="8:14" x14ac:dyDescent="0.25">
      <c r="H110" s="31" t="str">
        <f t="shared" si="1"/>
        <v>NYCWY 4x150mm²</v>
      </c>
      <c r="I110" s="36" t="s">
        <v>117</v>
      </c>
      <c r="J110" s="34">
        <v>4</v>
      </c>
      <c r="K110" s="34">
        <v>150</v>
      </c>
      <c r="L110" s="40"/>
      <c r="M110" s="34" t="s">
        <v>0</v>
      </c>
      <c r="N110" s="35">
        <f>IF(ISTEXT(I110),VLOOKUP(M110,Liste!$B$2:$D$13,3,FALSE),"")</f>
        <v>56</v>
      </c>
    </row>
    <row r="111" spans="8:14" x14ac:dyDescent="0.25">
      <c r="H111" s="31" t="str">
        <f t="shared" si="1"/>
        <v>NYCWY 4x185mm²</v>
      </c>
      <c r="I111" s="36" t="s">
        <v>117</v>
      </c>
      <c r="J111" s="34">
        <v>4</v>
      </c>
      <c r="K111" s="34">
        <v>185</v>
      </c>
      <c r="L111" s="40"/>
      <c r="M111" s="34" t="s">
        <v>0</v>
      </c>
      <c r="N111" s="35">
        <f>IF(ISTEXT(I111),VLOOKUP(M111,Liste!$B$2:$D$13,3,FALSE),"")</f>
        <v>56</v>
      </c>
    </row>
    <row r="112" spans="8:14" x14ac:dyDescent="0.25">
      <c r="H112" s="31" t="str">
        <f t="shared" si="1"/>
        <v>NYCWY 4x240mm²</v>
      </c>
      <c r="I112" s="36" t="s">
        <v>117</v>
      </c>
      <c r="J112" s="34">
        <v>4</v>
      </c>
      <c r="K112" s="34">
        <v>240</v>
      </c>
      <c r="L112" s="40"/>
      <c r="M112" s="34" t="s">
        <v>0</v>
      </c>
      <c r="N112" s="35">
        <f>IF(ISTEXT(I112),VLOOKUP(M112,Liste!$B$2:$D$13,3,FALSE),"")</f>
        <v>56</v>
      </c>
    </row>
    <row r="113" spans="8:14" x14ac:dyDescent="0.25">
      <c r="H113" s="31" t="str">
        <f t="shared" si="1"/>
        <v>NYIF-J 3x1,5mm²</v>
      </c>
      <c r="I113" s="36" t="s">
        <v>118</v>
      </c>
      <c r="J113" s="36">
        <v>3</v>
      </c>
      <c r="K113" s="36">
        <v>1.5</v>
      </c>
      <c r="L113" s="40"/>
      <c r="M113" s="34" t="s">
        <v>0</v>
      </c>
      <c r="N113" s="35">
        <f>IF(ISTEXT(I113),VLOOKUP(M113,Liste!$B$2:$D$13,3,FALSE),"")</f>
        <v>56</v>
      </c>
    </row>
    <row r="114" spans="8:14" x14ac:dyDescent="0.25">
      <c r="H114" s="31" t="str">
        <f t="shared" si="1"/>
        <v>NYIF-J 5x1,5mm²</v>
      </c>
      <c r="I114" s="36" t="s">
        <v>118</v>
      </c>
      <c r="J114" s="36">
        <v>5</v>
      </c>
      <c r="K114" s="36">
        <v>1.5</v>
      </c>
      <c r="L114" s="40"/>
      <c r="M114" s="34" t="s">
        <v>0</v>
      </c>
      <c r="N114" s="35">
        <f>IF(ISTEXT(I114),VLOOKUP(M114,Liste!$B$2:$D$13,3,FALSE),"")</f>
        <v>56</v>
      </c>
    </row>
    <row r="115" spans="8:14" x14ac:dyDescent="0.25">
      <c r="H115" s="31" t="str">
        <f t="shared" si="1"/>
        <v>NYIF-J 5x2,5mm²</v>
      </c>
      <c r="I115" s="36" t="s">
        <v>118</v>
      </c>
      <c r="J115" s="36">
        <v>5</v>
      </c>
      <c r="K115" s="36">
        <v>2.5</v>
      </c>
      <c r="L115" s="40"/>
      <c r="M115" s="34" t="s">
        <v>0</v>
      </c>
      <c r="N115" s="35">
        <f>IF(ISTEXT(I115),VLOOKUP(M115,Liste!$B$2:$D$13,3,FALSE),"")</f>
        <v>56</v>
      </c>
    </row>
    <row r="116" spans="8:14" x14ac:dyDescent="0.25">
      <c r="H116" s="31" t="str">
        <f t="shared" si="1"/>
        <v>NYM-J 1x2,5mm²</v>
      </c>
      <c r="I116" s="36" t="s">
        <v>119</v>
      </c>
      <c r="J116" s="36">
        <v>1</v>
      </c>
      <c r="K116" s="36">
        <v>2.5</v>
      </c>
      <c r="L116" s="40"/>
      <c r="M116" s="34" t="s">
        <v>0</v>
      </c>
      <c r="N116" s="35">
        <f>IF(ISTEXT(I116),VLOOKUP(M116,Liste!$B$2:$D$13,3,FALSE),"")</f>
        <v>56</v>
      </c>
    </row>
    <row r="117" spans="8:14" x14ac:dyDescent="0.25">
      <c r="H117" s="31" t="str">
        <f t="shared" si="1"/>
        <v>NYM-J 1x4mm²</v>
      </c>
      <c r="I117" s="36" t="s">
        <v>119</v>
      </c>
      <c r="J117" s="36">
        <v>1</v>
      </c>
      <c r="K117" s="36">
        <v>4</v>
      </c>
      <c r="L117" s="40"/>
      <c r="M117" s="34" t="s">
        <v>0</v>
      </c>
      <c r="N117" s="35">
        <f>IF(ISTEXT(I117),VLOOKUP(M117,Liste!$B$2:$D$13,3,FALSE),"")</f>
        <v>56</v>
      </c>
    </row>
    <row r="118" spans="8:14" x14ac:dyDescent="0.25">
      <c r="H118" s="31" t="str">
        <f t="shared" si="1"/>
        <v>NYM-J 1x6mm²</v>
      </c>
      <c r="I118" s="36" t="s">
        <v>119</v>
      </c>
      <c r="J118" s="36">
        <v>1</v>
      </c>
      <c r="K118" s="36">
        <v>6</v>
      </c>
      <c r="L118" s="40"/>
      <c r="M118" s="34" t="s">
        <v>0</v>
      </c>
      <c r="N118" s="35">
        <f>IF(ISTEXT(I118),VLOOKUP(M118,Liste!$B$2:$D$13,3,FALSE),"")</f>
        <v>56</v>
      </c>
    </row>
    <row r="119" spans="8:14" x14ac:dyDescent="0.25">
      <c r="H119" s="31" t="str">
        <f t="shared" si="1"/>
        <v>NYM-J 1x10mm²</v>
      </c>
      <c r="I119" s="36" t="s">
        <v>119</v>
      </c>
      <c r="J119" s="36">
        <v>1</v>
      </c>
      <c r="K119" s="36">
        <v>10</v>
      </c>
      <c r="L119" s="40"/>
      <c r="M119" s="34" t="s">
        <v>0</v>
      </c>
      <c r="N119" s="35">
        <f>IF(ISTEXT(I119),VLOOKUP(M119,Liste!$B$2:$D$13,3,FALSE),"")</f>
        <v>56</v>
      </c>
    </row>
    <row r="120" spans="8:14" x14ac:dyDescent="0.25">
      <c r="H120" s="31" t="str">
        <f t="shared" si="1"/>
        <v>NYM-J 1x16mm²</v>
      </c>
      <c r="I120" s="36" t="s">
        <v>119</v>
      </c>
      <c r="J120" s="36">
        <v>1</v>
      </c>
      <c r="K120" s="36">
        <v>16</v>
      </c>
      <c r="L120" s="40"/>
      <c r="M120" s="34" t="s">
        <v>0</v>
      </c>
      <c r="N120" s="35">
        <f>IF(ISTEXT(I120),VLOOKUP(M120,Liste!$B$2:$D$13,3,FALSE),"")</f>
        <v>56</v>
      </c>
    </row>
    <row r="121" spans="8:14" x14ac:dyDescent="0.25">
      <c r="H121" s="31" t="str">
        <f t="shared" si="1"/>
        <v>NYM-J 3x1,5mm²</v>
      </c>
      <c r="I121" s="36" t="s">
        <v>119</v>
      </c>
      <c r="J121" s="36">
        <v>3</v>
      </c>
      <c r="K121" s="36">
        <v>1.5</v>
      </c>
      <c r="L121" s="40">
        <v>1</v>
      </c>
      <c r="M121" s="34" t="s">
        <v>0</v>
      </c>
      <c r="N121" s="35">
        <f>IF(ISTEXT(I121),VLOOKUP(M121,Liste!$B$2:$D$13,3,FALSE),"")</f>
        <v>56</v>
      </c>
    </row>
    <row r="122" spans="8:14" x14ac:dyDescent="0.25">
      <c r="H122" s="31" t="str">
        <f t="shared" si="1"/>
        <v>NYM-J 3x2,5mm²</v>
      </c>
      <c r="I122" s="36" t="s">
        <v>119</v>
      </c>
      <c r="J122" s="36">
        <v>3</v>
      </c>
      <c r="K122" s="36">
        <v>2.5</v>
      </c>
      <c r="L122" s="40"/>
      <c r="M122" s="34" t="s">
        <v>0</v>
      </c>
      <c r="N122" s="35">
        <f>IF(ISTEXT(I122),VLOOKUP(M122,Liste!$B$2:$D$13,3,FALSE),"")</f>
        <v>56</v>
      </c>
    </row>
    <row r="123" spans="8:14" x14ac:dyDescent="0.25">
      <c r="H123" s="31" t="str">
        <f t="shared" si="1"/>
        <v>NYM-J 3x4mm²</v>
      </c>
      <c r="I123" s="36" t="s">
        <v>119</v>
      </c>
      <c r="J123" s="36">
        <v>3</v>
      </c>
      <c r="K123" s="36">
        <v>4</v>
      </c>
      <c r="L123" s="40"/>
      <c r="M123" s="34" t="s">
        <v>0</v>
      </c>
      <c r="N123" s="35">
        <f>IF(ISTEXT(I123),VLOOKUP(M123,Liste!$B$2:$D$13,3,FALSE),"")</f>
        <v>56</v>
      </c>
    </row>
    <row r="124" spans="8:14" x14ac:dyDescent="0.25">
      <c r="H124" s="31" t="str">
        <f t="shared" si="1"/>
        <v>NYM-J 3x6mm²</v>
      </c>
      <c r="I124" s="36" t="s">
        <v>119</v>
      </c>
      <c r="J124" s="36">
        <v>3</v>
      </c>
      <c r="K124" s="36">
        <v>6</v>
      </c>
      <c r="L124" s="40"/>
      <c r="M124" s="34" t="s">
        <v>0</v>
      </c>
      <c r="N124" s="35">
        <f>IF(ISTEXT(I124),VLOOKUP(M124,Liste!$B$2:$D$13,3,FALSE),"")</f>
        <v>56</v>
      </c>
    </row>
    <row r="125" spans="8:14" x14ac:dyDescent="0.25">
      <c r="H125" s="31" t="str">
        <f t="shared" si="1"/>
        <v>NYM-J 3x10mm²</v>
      </c>
      <c r="I125" s="36" t="s">
        <v>119</v>
      </c>
      <c r="J125" s="36">
        <v>3</v>
      </c>
      <c r="K125" s="36">
        <v>10</v>
      </c>
      <c r="L125" s="40"/>
      <c r="M125" s="34" t="s">
        <v>0</v>
      </c>
      <c r="N125" s="35">
        <f>IF(ISTEXT(I125),VLOOKUP(M125,Liste!$B$2:$D$13,3,FALSE),"")</f>
        <v>56</v>
      </c>
    </row>
    <row r="126" spans="8:14" x14ac:dyDescent="0.25">
      <c r="H126" s="31" t="str">
        <f t="shared" si="1"/>
        <v>NYM-J 4x1,5mm²</v>
      </c>
      <c r="I126" s="36" t="s">
        <v>119</v>
      </c>
      <c r="J126" s="36">
        <v>4</v>
      </c>
      <c r="K126" s="36">
        <v>1.5</v>
      </c>
      <c r="L126" s="40"/>
      <c r="M126" s="34" t="s">
        <v>0</v>
      </c>
      <c r="N126" s="35">
        <f>IF(ISTEXT(I126),VLOOKUP(M126,Liste!$B$2:$D$13,3,FALSE),"")</f>
        <v>56</v>
      </c>
    </row>
    <row r="127" spans="8:14" x14ac:dyDescent="0.25">
      <c r="H127" s="31" t="str">
        <f t="shared" si="1"/>
        <v>NYM-J 4x2,5mm²</v>
      </c>
      <c r="I127" s="36" t="s">
        <v>119</v>
      </c>
      <c r="J127" s="36">
        <v>4</v>
      </c>
      <c r="K127" s="36">
        <v>2.5</v>
      </c>
      <c r="L127" s="40"/>
      <c r="M127" s="34" t="s">
        <v>0</v>
      </c>
      <c r="N127" s="35">
        <f>IF(ISTEXT(I127),VLOOKUP(M127,Liste!$B$2:$D$13,3,FALSE),"")</f>
        <v>56</v>
      </c>
    </row>
    <row r="128" spans="8:14" x14ac:dyDescent="0.25">
      <c r="H128" s="31" t="str">
        <f t="shared" si="1"/>
        <v>NYM-J 4x4mm²</v>
      </c>
      <c r="I128" s="36" t="s">
        <v>119</v>
      </c>
      <c r="J128" s="36">
        <v>4</v>
      </c>
      <c r="K128" s="36">
        <v>4</v>
      </c>
      <c r="L128" s="40"/>
      <c r="M128" s="34" t="s">
        <v>0</v>
      </c>
      <c r="N128" s="35">
        <f>IF(ISTEXT(I128),VLOOKUP(M128,Liste!$B$2:$D$13,3,FALSE),"")</f>
        <v>56</v>
      </c>
    </row>
    <row r="129" spans="8:14" x14ac:dyDescent="0.25">
      <c r="H129" s="31" t="str">
        <f t="shared" si="1"/>
        <v>NYM-J 4x6mm²</v>
      </c>
      <c r="I129" s="36" t="s">
        <v>119</v>
      </c>
      <c r="J129" s="36">
        <v>4</v>
      </c>
      <c r="K129" s="36">
        <v>6</v>
      </c>
      <c r="L129" s="40"/>
      <c r="M129" s="34" t="s">
        <v>0</v>
      </c>
      <c r="N129" s="35">
        <f>IF(ISTEXT(I129),VLOOKUP(M129,Liste!$B$2:$D$13,3,FALSE),"")</f>
        <v>56</v>
      </c>
    </row>
    <row r="130" spans="8:14" x14ac:dyDescent="0.25">
      <c r="H130" s="31" t="str">
        <f t="shared" si="1"/>
        <v>NYM-J 4x10mm²</v>
      </c>
      <c r="I130" s="36" t="s">
        <v>119</v>
      </c>
      <c r="J130" s="36">
        <v>4</v>
      </c>
      <c r="K130" s="36">
        <v>10</v>
      </c>
      <c r="L130" s="40"/>
      <c r="M130" s="34" t="s">
        <v>0</v>
      </c>
      <c r="N130" s="35">
        <f>IF(ISTEXT(I130),VLOOKUP(M130,Liste!$B$2:$D$13,3,FALSE),"")</f>
        <v>56</v>
      </c>
    </row>
    <row r="131" spans="8:14" x14ac:dyDescent="0.25">
      <c r="H131" s="31" t="str">
        <f t="shared" ref="H131:H194" si="2">IF(ISTEXT(I131),I131&amp;" "&amp;J131&amp;"x"&amp;K131&amp;"mm²","")</f>
        <v>NYM-J 4x16mm²</v>
      </c>
      <c r="I131" s="36" t="s">
        <v>119</v>
      </c>
      <c r="J131" s="36">
        <v>4</v>
      </c>
      <c r="K131" s="36">
        <v>16</v>
      </c>
      <c r="L131" s="40"/>
      <c r="M131" s="34" t="s">
        <v>0</v>
      </c>
      <c r="N131" s="35">
        <f>IF(ISTEXT(I131),VLOOKUP(M131,Liste!$B$2:$D$13,3,FALSE),"")</f>
        <v>56</v>
      </c>
    </row>
    <row r="132" spans="8:14" x14ac:dyDescent="0.25">
      <c r="H132" s="31" t="str">
        <f t="shared" si="2"/>
        <v>NYM-J 4x25mm²</v>
      </c>
      <c r="I132" s="36" t="s">
        <v>119</v>
      </c>
      <c r="J132" s="36">
        <v>4</v>
      </c>
      <c r="K132" s="36">
        <v>25</v>
      </c>
      <c r="L132" s="40"/>
      <c r="M132" s="34" t="s">
        <v>0</v>
      </c>
      <c r="N132" s="35">
        <f>IF(ISTEXT(I132),VLOOKUP(M132,Liste!$B$2:$D$13,3,FALSE),"")</f>
        <v>56</v>
      </c>
    </row>
    <row r="133" spans="8:14" x14ac:dyDescent="0.25">
      <c r="H133" s="31" t="str">
        <f t="shared" si="2"/>
        <v>NYM-J 4x35mm²</v>
      </c>
      <c r="I133" s="36" t="s">
        <v>119</v>
      </c>
      <c r="J133" s="36">
        <v>4</v>
      </c>
      <c r="K133" s="36">
        <v>35</v>
      </c>
      <c r="L133" s="40"/>
      <c r="M133" s="34" t="s">
        <v>0</v>
      </c>
      <c r="N133" s="35">
        <f>IF(ISTEXT(I133),VLOOKUP(M133,Liste!$B$2:$D$13,3,FALSE),"")</f>
        <v>56</v>
      </c>
    </row>
    <row r="134" spans="8:14" x14ac:dyDescent="0.25">
      <c r="H134" s="31" t="str">
        <f t="shared" si="2"/>
        <v>NYM-J 5x1,5mm²</v>
      </c>
      <c r="I134" s="36" t="s">
        <v>119</v>
      </c>
      <c r="J134" s="36">
        <v>5</v>
      </c>
      <c r="K134" s="34">
        <v>1.5</v>
      </c>
      <c r="L134" s="40"/>
      <c r="M134" s="34" t="s">
        <v>0</v>
      </c>
      <c r="N134" s="35">
        <f>IF(ISTEXT(I134),VLOOKUP(M134,Liste!$B$2:$D$13,3,FALSE),"")</f>
        <v>56</v>
      </c>
    </row>
    <row r="135" spans="8:14" x14ac:dyDescent="0.25">
      <c r="H135" s="31" t="str">
        <f t="shared" si="2"/>
        <v>NYM-J 5x2,5mm²</v>
      </c>
      <c r="I135" s="36" t="s">
        <v>119</v>
      </c>
      <c r="J135" s="36">
        <v>5</v>
      </c>
      <c r="K135" s="34">
        <v>2.5</v>
      </c>
      <c r="L135" s="40"/>
      <c r="M135" s="34" t="s">
        <v>0</v>
      </c>
      <c r="N135" s="35">
        <f>IF(ISTEXT(I135),VLOOKUP(M135,Liste!$B$2:$D$13,3,FALSE),"")</f>
        <v>56</v>
      </c>
    </row>
    <row r="136" spans="8:14" x14ac:dyDescent="0.25">
      <c r="H136" s="31" t="str">
        <f t="shared" si="2"/>
        <v>NYM-J 5x4mm²</v>
      </c>
      <c r="I136" s="36" t="s">
        <v>119</v>
      </c>
      <c r="J136" s="36">
        <v>5</v>
      </c>
      <c r="K136" s="34">
        <v>4</v>
      </c>
      <c r="L136" s="40"/>
      <c r="M136" s="34" t="s">
        <v>0</v>
      </c>
      <c r="N136" s="35">
        <f>IF(ISTEXT(I136),VLOOKUP(M136,Liste!$B$2:$D$13,3,FALSE),"")</f>
        <v>56</v>
      </c>
    </row>
    <row r="137" spans="8:14" x14ac:dyDescent="0.25">
      <c r="H137" s="31" t="str">
        <f t="shared" si="2"/>
        <v>NYM-J 5x6mm²</v>
      </c>
      <c r="I137" s="36" t="s">
        <v>119</v>
      </c>
      <c r="J137" s="36">
        <v>5</v>
      </c>
      <c r="K137" s="34">
        <v>6</v>
      </c>
      <c r="L137" s="40"/>
      <c r="M137" s="34" t="s">
        <v>0</v>
      </c>
      <c r="N137" s="35">
        <f>IF(ISTEXT(I137),VLOOKUP(M137,Liste!$B$2:$D$13,3,FALSE),"")</f>
        <v>56</v>
      </c>
    </row>
    <row r="138" spans="8:14" x14ac:dyDescent="0.25">
      <c r="H138" s="31" t="str">
        <f t="shared" si="2"/>
        <v>NYM-J 5x10mm²</v>
      </c>
      <c r="I138" s="36" t="s">
        <v>119</v>
      </c>
      <c r="J138" s="36">
        <v>5</v>
      </c>
      <c r="K138" s="34">
        <v>10</v>
      </c>
      <c r="L138" s="40">
        <v>5</v>
      </c>
      <c r="M138" s="34" t="s">
        <v>0</v>
      </c>
      <c r="N138" s="35">
        <f>IF(ISTEXT(I138),VLOOKUP(M138,Liste!$B$2:$D$13,3,FALSE),"")</f>
        <v>56</v>
      </c>
    </row>
    <row r="139" spans="8:14" x14ac:dyDescent="0.25">
      <c r="H139" s="31" t="str">
        <f t="shared" si="2"/>
        <v>NYM-J 5x16mm²</v>
      </c>
      <c r="I139" s="36" t="s">
        <v>119</v>
      </c>
      <c r="J139" s="36">
        <v>5</v>
      </c>
      <c r="K139" s="34">
        <v>16</v>
      </c>
      <c r="L139" s="40">
        <v>10</v>
      </c>
      <c r="M139" s="34" t="s">
        <v>0</v>
      </c>
      <c r="N139" s="35">
        <f>IF(ISTEXT(I139),VLOOKUP(M139,Liste!$B$2:$D$13,3,FALSE),"")</f>
        <v>56</v>
      </c>
    </row>
    <row r="140" spans="8:14" x14ac:dyDescent="0.25">
      <c r="H140" s="31" t="str">
        <f t="shared" si="2"/>
        <v>NYM-J 5x25mm²</v>
      </c>
      <c r="I140" s="36" t="s">
        <v>119</v>
      </c>
      <c r="J140" s="36">
        <v>5</v>
      </c>
      <c r="K140" s="34">
        <v>25</v>
      </c>
      <c r="L140" s="40"/>
      <c r="M140" s="34" t="s">
        <v>0</v>
      </c>
      <c r="N140" s="35">
        <f>IF(ISTEXT(I140),VLOOKUP(M140,Liste!$B$2:$D$13,3,FALSE),"")</f>
        <v>56</v>
      </c>
    </row>
    <row r="141" spans="8:14" x14ac:dyDescent="0.25">
      <c r="H141" s="31" t="str">
        <f t="shared" si="2"/>
        <v>NYM-J 5x35mm²</v>
      </c>
      <c r="I141" s="36" t="s">
        <v>119</v>
      </c>
      <c r="J141" s="36">
        <v>5</v>
      </c>
      <c r="K141" s="34">
        <v>35</v>
      </c>
      <c r="L141" s="40"/>
      <c r="M141" s="34" t="s">
        <v>0</v>
      </c>
      <c r="N141" s="35">
        <f>IF(ISTEXT(I141),VLOOKUP(M141,Liste!$B$2:$D$13,3,FALSE),"")</f>
        <v>56</v>
      </c>
    </row>
    <row r="142" spans="8:14" x14ac:dyDescent="0.25">
      <c r="H142" s="31" t="str">
        <f t="shared" si="2"/>
        <v>NYM-J 7x1,5mm²</v>
      </c>
      <c r="I142" s="36" t="s">
        <v>119</v>
      </c>
      <c r="J142" s="36">
        <v>7</v>
      </c>
      <c r="K142" s="34">
        <v>1.5</v>
      </c>
      <c r="L142" s="40"/>
      <c r="M142" s="34" t="s">
        <v>0</v>
      </c>
      <c r="N142" s="35">
        <f>IF(ISTEXT(I142),VLOOKUP(M142,Liste!$B$2:$D$13,3,FALSE),"")</f>
        <v>56</v>
      </c>
    </row>
    <row r="143" spans="8:14" x14ac:dyDescent="0.25">
      <c r="H143" s="31" t="str">
        <f t="shared" si="2"/>
        <v>NYM-J 7x2,5mm²</v>
      </c>
      <c r="I143" s="36" t="s">
        <v>119</v>
      </c>
      <c r="J143" s="36">
        <v>7</v>
      </c>
      <c r="K143" s="36">
        <v>2.5</v>
      </c>
      <c r="L143" s="40"/>
      <c r="M143" s="34" t="s">
        <v>0</v>
      </c>
      <c r="N143" s="35">
        <f>IF(ISTEXT(I143),VLOOKUP(M143,Liste!$B$2:$D$13,3,FALSE),"")</f>
        <v>56</v>
      </c>
    </row>
    <row r="144" spans="8:14" x14ac:dyDescent="0.25">
      <c r="H144" s="31" t="str">
        <f t="shared" si="2"/>
        <v>NYM-J 8x1,5mm²</v>
      </c>
      <c r="I144" s="36" t="s">
        <v>119</v>
      </c>
      <c r="J144" s="36">
        <v>8</v>
      </c>
      <c r="K144" s="36">
        <v>1.5</v>
      </c>
      <c r="L144" s="40"/>
      <c r="M144" s="34" t="s">
        <v>0</v>
      </c>
      <c r="N144" s="35">
        <f>IF(ISTEXT(I144),VLOOKUP(M144,Liste!$B$2:$D$13,3,FALSE),"")</f>
        <v>56</v>
      </c>
    </row>
    <row r="145" spans="8:14" x14ac:dyDescent="0.25">
      <c r="H145" s="31" t="str">
        <f t="shared" si="2"/>
        <v>NYM-J 10x1,5mm²</v>
      </c>
      <c r="I145" s="36" t="s">
        <v>119</v>
      </c>
      <c r="J145" s="36">
        <v>10</v>
      </c>
      <c r="K145" s="36">
        <v>1.5</v>
      </c>
      <c r="L145" s="40"/>
      <c r="M145" s="34" t="s">
        <v>0</v>
      </c>
      <c r="N145" s="35">
        <f>IF(ISTEXT(I145),VLOOKUP(M145,Liste!$B$2:$D$13,3,FALSE),"")</f>
        <v>56</v>
      </c>
    </row>
    <row r="146" spans="8:14" x14ac:dyDescent="0.25">
      <c r="H146" s="31" t="str">
        <f t="shared" si="2"/>
        <v>NYM-J 12x1,5mm²</v>
      </c>
      <c r="I146" s="36" t="s">
        <v>119</v>
      </c>
      <c r="J146" s="36">
        <v>12</v>
      </c>
      <c r="K146" s="36">
        <v>1.5</v>
      </c>
      <c r="L146" s="40"/>
      <c r="M146" s="34" t="s">
        <v>0</v>
      </c>
      <c r="N146" s="35">
        <f>IF(ISTEXT(I146),VLOOKUP(M146,Liste!$B$2:$D$13,3,FALSE),"")</f>
        <v>56</v>
      </c>
    </row>
    <row r="147" spans="8:14" x14ac:dyDescent="0.25">
      <c r="H147" s="31" t="str">
        <f t="shared" si="2"/>
        <v>NYM-J 16x1,5mm²</v>
      </c>
      <c r="I147" s="36" t="s">
        <v>119</v>
      </c>
      <c r="J147" s="36">
        <v>16</v>
      </c>
      <c r="K147" s="34">
        <v>1.5</v>
      </c>
      <c r="L147" s="40"/>
      <c r="M147" s="34" t="s">
        <v>0</v>
      </c>
      <c r="N147" s="35">
        <f>IF(ISTEXT(I147),VLOOKUP(M147,Liste!$B$2:$D$13,3,FALSE),"")</f>
        <v>56</v>
      </c>
    </row>
    <row r="148" spans="8:14" x14ac:dyDescent="0.25">
      <c r="H148" s="31" t="str">
        <f t="shared" si="2"/>
        <v>NYM-J 12x2,5mm²</v>
      </c>
      <c r="I148" s="36" t="s">
        <v>119</v>
      </c>
      <c r="J148" s="36">
        <v>12</v>
      </c>
      <c r="K148" s="34">
        <v>2.5</v>
      </c>
      <c r="L148" s="40"/>
      <c r="M148" s="34" t="s">
        <v>0</v>
      </c>
      <c r="N148" s="35">
        <f>IF(ISTEXT(I148),VLOOKUP(M148,Liste!$B$2:$D$13,3,FALSE),"")</f>
        <v>56</v>
      </c>
    </row>
    <row r="149" spans="8:14" x14ac:dyDescent="0.25">
      <c r="H149" s="31" t="str">
        <f t="shared" si="2"/>
        <v>NYM-JZ 10x1,5mm²</v>
      </c>
      <c r="I149" s="36" t="s">
        <v>120</v>
      </c>
      <c r="J149" s="36">
        <v>10</v>
      </c>
      <c r="K149" s="34">
        <v>1.5</v>
      </c>
      <c r="L149" s="40"/>
      <c r="M149" s="34" t="s">
        <v>0</v>
      </c>
      <c r="N149" s="35">
        <f>IF(ISTEXT(I149),VLOOKUP(M149,Liste!$B$2:$D$13,3,FALSE),"")</f>
        <v>56</v>
      </c>
    </row>
    <row r="150" spans="8:14" x14ac:dyDescent="0.25">
      <c r="H150" s="31" t="str">
        <f t="shared" si="2"/>
        <v>NYM-JZ 12x1,5mm²</v>
      </c>
      <c r="I150" s="36" t="s">
        <v>120</v>
      </c>
      <c r="J150" s="36">
        <v>12</v>
      </c>
      <c r="K150" s="34">
        <v>1.5</v>
      </c>
      <c r="L150" s="40"/>
      <c r="M150" s="34" t="s">
        <v>0</v>
      </c>
      <c r="N150" s="35">
        <f>IF(ISTEXT(I150),VLOOKUP(M150,Liste!$B$2:$D$13,3,FALSE),"")</f>
        <v>56</v>
      </c>
    </row>
    <row r="151" spans="8:14" x14ac:dyDescent="0.25">
      <c r="H151" s="31" t="str">
        <f t="shared" si="2"/>
        <v>NYM-O 3x1,5mm²</v>
      </c>
      <c r="I151" s="36" t="s">
        <v>121</v>
      </c>
      <c r="J151" s="34">
        <v>3</v>
      </c>
      <c r="K151" s="34">
        <v>1.5</v>
      </c>
      <c r="L151" s="40"/>
      <c r="M151" s="34" t="s">
        <v>0</v>
      </c>
      <c r="N151" s="35">
        <f>IF(ISTEXT(I151),VLOOKUP(M151,Liste!$B$2:$D$13,3,FALSE),"")</f>
        <v>56</v>
      </c>
    </row>
    <row r="152" spans="8:14" x14ac:dyDescent="0.25">
      <c r="H152" s="31" t="str">
        <f t="shared" si="2"/>
        <v>NYM-O 4x10mm²</v>
      </c>
      <c r="I152" s="36" t="s">
        <v>121</v>
      </c>
      <c r="J152" s="34">
        <v>4</v>
      </c>
      <c r="K152" s="34">
        <v>10</v>
      </c>
      <c r="L152" s="40"/>
      <c r="M152" s="34" t="s">
        <v>0</v>
      </c>
      <c r="N152" s="35">
        <f>IF(ISTEXT(I152),VLOOKUP(M152,Liste!$B$2:$D$13,3,FALSE),"")</f>
        <v>56</v>
      </c>
    </row>
    <row r="153" spans="8:14" x14ac:dyDescent="0.25">
      <c r="H153" s="31" t="str">
        <f t="shared" si="2"/>
        <v>NYM-O 4x16mm²</v>
      </c>
      <c r="I153" s="36" t="s">
        <v>121</v>
      </c>
      <c r="J153" s="34">
        <v>4</v>
      </c>
      <c r="K153" s="34">
        <v>16</v>
      </c>
      <c r="L153" s="40"/>
      <c r="M153" s="34" t="s">
        <v>0</v>
      </c>
      <c r="N153" s="35">
        <f>IF(ISTEXT(I153),VLOOKUP(M153,Liste!$B$2:$D$13,3,FALSE),"")</f>
        <v>56</v>
      </c>
    </row>
    <row r="154" spans="8:14" x14ac:dyDescent="0.25">
      <c r="H154" s="31" t="str">
        <f t="shared" si="2"/>
        <v>NYM-O 4x25mm²</v>
      </c>
      <c r="I154" s="36" t="s">
        <v>121</v>
      </c>
      <c r="J154" s="34">
        <v>4</v>
      </c>
      <c r="K154" s="34">
        <v>25</v>
      </c>
      <c r="L154" s="40"/>
      <c r="M154" s="34" t="s">
        <v>0</v>
      </c>
      <c r="N154" s="35">
        <f>IF(ISTEXT(I154),VLOOKUP(M154,Liste!$B$2:$D$13,3,FALSE),"")</f>
        <v>56</v>
      </c>
    </row>
    <row r="155" spans="8:14" x14ac:dyDescent="0.25">
      <c r="H155" s="31" t="str">
        <f t="shared" si="2"/>
        <v>NYM-O 4x35mm²</v>
      </c>
      <c r="I155" s="36" t="s">
        <v>121</v>
      </c>
      <c r="J155" s="34">
        <v>4</v>
      </c>
      <c r="K155" s="34">
        <v>35</v>
      </c>
      <c r="L155" s="40"/>
      <c r="M155" s="34" t="s">
        <v>0</v>
      </c>
      <c r="N155" s="35">
        <f>IF(ISTEXT(I155),VLOOKUP(M155,Liste!$B$2:$D$13,3,FALSE),"")</f>
        <v>56</v>
      </c>
    </row>
    <row r="156" spans="8:14" x14ac:dyDescent="0.25">
      <c r="H156" s="31" t="str">
        <f t="shared" si="2"/>
        <v>NYM-O 7x1,5mm²</v>
      </c>
      <c r="I156" s="36" t="s">
        <v>121</v>
      </c>
      <c r="J156" s="34">
        <v>7</v>
      </c>
      <c r="K156" s="34">
        <v>1.5</v>
      </c>
      <c r="L156" s="40"/>
      <c r="M156" s="34" t="s">
        <v>0</v>
      </c>
      <c r="N156" s="35">
        <f>IF(ISTEXT(I156),VLOOKUP(M156,Liste!$B$2:$D$13,3,FALSE),"")</f>
        <v>56</v>
      </c>
    </row>
    <row r="157" spans="8:14" x14ac:dyDescent="0.25">
      <c r="H157" s="31" t="str">
        <f t="shared" si="2"/>
        <v>NYM-O 12x1,5mm²</v>
      </c>
      <c r="I157" s="36" t="s">
        <v>121</v>
      </c>
      <c r="J157" s="34">
        <v>12</v>
      </c>
      <c r="K157" s="34">
        <v>1.5</v>
      </c>
      <c r="L157" s="40"/>
      <c r="M157" s="34" t="s">
        <v>0</v>
      </c>
      <c r="N157" s="35">
        <f>IF(ISTEXT(I157),VLOOKUP(M157,Liste!$B$2:$D$13,3,FALSE),"")</f>
        <v>56</v>
      </c>
    </row>
    <row r="158" spans="8:14" x14ac:dyDescent="0.25">
      <c r="H158" s="31" t="str">
        <f t="shared" si="2"/>
        <v>NYM-O 7x2,5mm²</v>
      </c>
      <c r="I158" s="36" t="s">
        <v>121</v>
      </c>
      <c r="J158" s="34">
        <v>7</v>
      </c>
      <c r="K158" s="34">
        <v>2.5</v>
      </c>
      <c r="L158" s="40"/>
      <c r="M158" s="34" t="s">
        <v>0</v>
      </c>
      <c r="N158" s="35">
        <f>IF(ISTEXT(I158),VLOOKUP(M158,Liste!$B$2:$D$13,3,FALSE),"")</f>
        <v>56</v>
      </c>
    </row>
    <row r="159" spans="8:14" x14ac:dyDescent="0.25">
      <c r="H159" s="31" t="str">
        <f t="shared" si="2"/>
        <v>NYY-J 10x1,5mm²</v>
      </c>
      <c r="I159" s="36" t="s">
        <v>122</v>
      </c>
      <c r="J159" s="34">
        <v>10</v>
      </c>
      <c r="K159" s="34">
        <v>1.5</v>
      </c>
      <c r="L159" s="40"/>
      <c r="M159" s="34" t="s">
        <v>0</v>
      </c>
      <c r="N159" s="35">
        <f>IF(ISTEXT(I159),VLOOKUP(M159,Liste!$B$2:$D$13,3,FALSE),"")</f>
        <v>56</v>
      </c>
    </row>
    <row r="160" spans="8:14" x14ac:dyDescent="0.25">
      <c r="H160" s="31" t="str">
        <f t="shared" si="2"/>
        <v>NYY-J 10x2,5mm²</v>
      </c>
      <c r="I160" s="36" t="s">
        <v>122</v>
      </c>
      <c r="J160" s="34">
        <v>10</v>
      </c>
      <c r="K160" s="34">
        <v>2.5</v>
      </c>
      <c r="L160" s="40"/>
      <c r="M160" s="34" t="s">
        <v>0</v>
      </c>
      <c r="N160" s="35">
        <f>IF(ISTEXT(I160),VLOOKUP(M160,Liste!$B$2:$D$13,3,FALSE),"")</f>
        <v>56</v>
      </c>
    </row>
    <row r="161" spans="8:14" x14ac:dyDescent="0.25">
      <c r="H161" s="31" t="str">
        <f t="shared" si="2"/>
        <v>NYY-J 12x1,5mm²</v>
      </c>
      <c r="I161" s="36" t="s">
        <v>122</v>
      </c>
      <c r="J161" s="34">
        <v>12</v>
      </c>
      <c r="K161" s="34">
        <v>1.5</v>
      </c>
      <c r="L161" s="40"/>
      <c r="M161" s="34" t="s">
        <v>0</v>
      </c>
      <c r="N161" s="35">
        <f>IF(ISTEXT(I161),VLOOKUP(M161,Liste!$B$2:$D$13,3,FALSE),"")</f>
        <v>56</v>
      </c>
    </row>
    <row r="162" spans="8:14" x14ac:dyDescent="0.25">
      <c r="H162" s="31" t="str">
        <f t="shared" si="2"/>
        <v>NYY-J 12x2,5mm²</v>
      </c>
      <c r="I162" s="36" t="s">
        <v>122</v>
      </c>
      <c r="J162" s="34">
        <v>12</v>
      </c>
      <c r="K162" s="34">
        <v>2.5</v>
      </c>
      <c r="L162" s="40"/>
      <c r="M162" s="34" t="s">
        <v>0</v>
      </c>
      <c r="N162" s="35">
        <f>IF(ISTEXT(I162),VLOOKUP(M162,Liste!$B$2:$D$13,3,FALSE),"")</f>
        <v>56</v>
      </c>
    </row>
    <row r="163" spans="8:14" x14ac:dyDescent="0.25">
      <c r="H163" s="31" t="str">
        <f t="shared" si="2"/>
        <v>NYY-J 1x4mm²</v>
      </c>
      <c r="I163" s="36" t="s">
        <v>122</v>
      </c>
      <c r="J163" s="34">
        <v>1</v>
      </c>
      <c r="K163" s="34">
        <v>4</v>
      </c>
      <c r="L163" s="40"/>
      <c r="M163" s="34" t="s">
        <v>0</v>
      </c>
      <c r="N163" s="35">
        <f>IF(ISTEXT(I163),VLOOKUP(M163,Liste!$B$2:$D$13,3,FALSE),"")</f>
        <v>56</v>
      </c>
    </row>
    <row r="164" spans="8:14" x14ac:dyDescent="0.25">
      <c r="H164" s="31" t="str">
        <f t="shared" si="2"/>
        <v>NYY-J 1x6mm²</v>
      </c>
      <c r="I164" s="36" t="s">
        <v>122</v>
      </c>
      <c r="J164" s="34">
        <v>1</v>
      </c>
      <c r="K164" s="34">
        <v>6</v>
      </c>
      <c r="L164" s="40"/>
      <c r="M164" s="34" t="s">
        <v>0</v>
      </c>
      <c r="N164" s="35">
        <f>IF(ISTEXT(I164),VLOOKUP(M164,Liste!$B$2:$D$13,3,FALSE),"")</f>
        <v>56</v>
      </c>
    </row>
    <row r="165" spans="8:14" x14ac:dyDescent="0.25">
      <c r="H165" s="31" t="str">
        <f t="shared" si="2"/>
        <v>NYY-J 1x10mm²</v>
      </c>
      <c r="I165" s="36" t="s">
        <v>122</v>
      </c>
      <c r="J165" s="34">
        <v>1</v>
      </c>
      <c r="K165" s="34">
        <v>10</v>
      </c>
      <c r="L165" s="40"/>
      <c r="M165" s="34" t="s">
        <v>0</v>
      </c>
      <c r="N165" s="35">
        <f>IF(ISTEXT(I165),VLOOKUP(M165,Liste!$B$2:$D$13,3,FALSE),"")</f>
        <v>56</v>
      </c>
    </row>
    <row r="166" spans="8:14" x14ac:dyDescent="0.25">
      <c r="H166" s="31" t="str">
        <f t="shared" si="2"/>
        <v>NYY-J 1x16mm²</v>
      </c>
      <c r="I166" s="36" t="s">
        <v>122</v>
      </c>
      <c r="J166" s="34">
        <v>1</v>
      </c>
      <c r="K166" s="34">
        <v>16</v>
      </c>
      <c r="L166" s="40"/>
      <c r="M166" s="34" t="s">
        <v>0</v>
      </c>
      <c r="N166" s="35">
        <f>IF(ISTEXT(I166),VLOOKUP(M166,Liste!$B$2:$D$13,3,FALSE),"")</f>
        <v>56</v>
      </c>
    </row>
    <row r="167" spans="8:14" x14ac:dyDescent="0.25">
      <c r="H167" s="31" t="str">
        <f t="shared" si="2"/>
        <v>NYY-J 1x25mm²</v>
      </c>
      <c r="I167" s="36" t="s">
        <v>122</v>
      </c>
      <c r="J167" s="34">
        <v>1</v>
      </c>
      <c r="K167" s="34">
        <v>25</v>
      </c>
      <c r="L167" s="40"/>
      <c r="M167" s="34" t="s">
        <v>0</v>
      </c>
      <c r="N167" s="35">
        <f>IF(ISTEXT(I167),VLOOKUP(M167,Liste!$B$2:$D$13,3,FALSE),"")</f>
        <v>56</v>
      </c>
    </row>
    <row r="168" spans="8:14" x14ac:dyDescent="0.25">
      <c r="H168" s="31" t="str">
        <f t="shared" si="2"/>
        <v>NYY-J 1x35mm²</v>
      </c>
      <c r="I168" s="36" t="s">
        <v>122</v>
      </c>
      <c r="J168" s="34">
        <v>1</v>
      </c>
      <c r="K168" s="34">
        <v>35</v>
      </c>
      <c r="L168" s="40"/>
      <c r="M168" s="34" t="s">
        <v>0</v>
      </c>
      <c r="N168" s="35">
        <f>IF(ISTEXT(I168),VLOOKUP(M168,Liste!$B$2:$D$13,3,FALSE),"")</f>
        <v>56</v>
      </c>
    </row>
    <row r="169" spans="8:14" x14ac:dyDescent="0.25">
      <c r="H169" s="31" t="str">
        <f t="shared" si="2"/>
        <v>NYY-J 1x50mm²</v>
      </c>
      <c r="I169" s="36" t="s">
        <v>122</v>
      </c>
      <c r="J169" s="34">
        <v>1</v>
      </c>
      <c r="K169" s="34">
        <v>50</v>
      </c>
      <c r="L169" s="40"/>
      <c r="M169" s="34" t="s">
        <v>0</v>
      </c>
      <c r="N169" s="35">
        <f>IF(ISTEXT(I169),VLOOKUP(M169,Liste!$B$2:$D$13,3,FALSE),"")</f>
        <v>56</v>
      </c>
    </row>
    <row r="170" spans="8:14" x14ac:dyDescent="0.25">
      <c r="H170" s="31" t="str">
        <f t="shared" si="2"/>
        <v>NYY-J 1x70mm²</v>
      </c>
      <c r="I170" s="36" t="s">
        <v>122</v>
      </c>
      <c r="J170" s="34">
        <v>1</v>
      </c>
      <c r="K170" s="34">
        <v>70</v>
      </c>
      <c r="L170" s="40"/>
      <c r="M170" s="34" t="s">
        <v>0</v>
      </c>
      <c r="N170" s="35">
        <f>IF(ISTEXT(I170),VLOOKUP(M170,Liste!$B$2:$D$13,3,FALSE),"")</f>
        <v>56</v>
      </c>
    </row>
    <row r="171" spans="8:14" x14ac:dyDescent="0.25">
      <c r="H171" s="31" t="str">
        <f t="shared" si="2"/>
        <v>NYY-J 1x95mm²</v>
      </c>
      <c r="I171" s="36" t="s">
        <v>122</v>
      </c>
      <c r="J171" s="34">
        <v>1</v>
      </c>
      <c r="K171" s="34">
        <v>95</v>
      </c>
      <c r="L171" s="40"/>
      <c r="M171" s="34" t="s">
        <v>0</v>
      </c>
      <c r="N171" s="35">
        <f>IF(ISTEXT(I171),VLOOKUP(M171,Liste!$B$2:$D$13,3,FALSE),"")</f>
        <v>56</v>
      </c>
    </row>
    <row r="172" spans="8:14" x14ac:dyDescent="0.25">
      <c r="H172" s="31" t="str">
        <f t="shared" si="2"/>
        <v>NYY-J 1x120mm²</v>
      </c>
      <c r="I172" s="36" t="s">
        <v>122</v>
      </c>
      <c r="J172" s="34">
        <v>1</v>
      </c>
      <c r="K172" s="36">
        <v>120</v>
      </c>
      <c r="L172" s="40"/>
      <c r="M172" s="34" t="s">
        <v>0</v>
      </c>
      <c r="N172" s="35">
        <f>IF(ISTEXT(I172),VLOOKUP(M172,Liste!$B$2:$D$13,3,FALSE),"")</f>
        <v>56</v>
      </c>
    </row>
    <row r="173" spans="8:14" x14ac:dyDescent="0.25">
      <c r="H173" s="31" t="str">
        <f t="shared" si="2"/>
        <v>NYY-J 1x150mm²</v>
      </c>
      <c r="I173" s="36" t="s">
        <v>122</v>
      </c>
      <c r="J173" s="34">
        <v>1</v>
      </c>
      <c r="K173" s="36">
        <v>150</v>
      </c>
      <c r="L173" s="40"/>
      <c r="M173" s="34" t="s">
        <v>0</v>
      </c>
      <c r="N173" s="35">
        <f>IF(ISTEXT(I173),VLOOKUP(M173,Liste!$B$2:$D$13,3,FALSE),"")</f>
        <v>56</v>
      </c>
    </row>
    <row r="174" spans="8:14" x14ac:dyDescent="0.25">
      <c r="H174" s="31" t="str">
        <f t="shared" si="2"/>
        <v>NYY-J 1x185mm²</v>
      </c>
      <c r="I174" s="36" t="s">
        <v>122</v>
      </c>
      <c r="J174" s="34">
        <v>1</v>
      </c>
      <c r="K174" s="36">
        <v>185</v>
      </c>
      <c r="L174" s="40"/>
      <c r="M174" s="34" t="s">
        <v>0</v>
      </c>
      <c r="N174" s="35">
        <f>IF(ISTEXT(I174),VLOOKUP(M174,Liste!$B$2:$D$13,3,FALSE),"")</f>
        <v>56</v>
      </c>
    </row>
    <row r="175" spans="8:14" x14ac:dyDescent="0.25">
      <c r="H175" s="31" t="str">
        <f t="shared" si="2"/>
        <v>NYY-J 1x240mm²</v>
      </c>
      <c r="I175" s="36" t="s">
        <v>122</v>
      </c>
      <c r="J175" s="34">
        <v>1</v>
      </c>
      <c r="K175" s="36">
        <v>240</v>
      </c>
      <c r="L175" s="40"/>
      <c r="M175" s="34" t="s">
        <v>0</v>
      </c>
      <c r="N175" s="35">
        <f>IF(ISTEXT(I175),VLOOKUP(M175,Liste!$B$2:$D$13,3,FALSE),"")</f>
        <v>56</v>
      </c>
    </row>
    <row r="176" spans="8:14" x14ac:dyDescent="0.25">
      <c r="H176" s="31" t="str">
        <f t="shared" si="2"/>
        <v>NYY-J 1x300mm²</v>
      </c>
      <c r="I176" s="36" t="s">
        <v>122</v>
      </c>
      <c r="J176" s="34">
        <v>1</v>
      </c>
      <c r="K176" s="36">
        <v>300</v>
      </c>
      <c r="L176" s="40"/>
      <c r="M176" s="34" t="s">
        <v>0</v>
      </c>
      <c r="N176" s="35">
        <f>IF(ISTEXT(I176),VLOOKUP(M176,Liste!$B$2:$D$13,3,FALSE),"")</f>
        <v>56</v>
      </c>
    </row>
    <row r="177" spans="8:14" x14ac:dyDescent="0.25">
      <c r="H177" s="31" t="str">
        <f t="shared" si="2"/>
        <v>NYY-J 1x400mm²</v>
      </c>
      <c r="I177" s="36" t="s">
        <v>122</v>
      </c>
      <c r="J177" s="34">
        <v>1</v>
      </c>
      <c r="K177" s="36">
        <v>400</v>
      </c>
      <c r="L177" s="40"/>
      <c r="M177" s="34" t="s">
        <v>0</v>
      </c>
      <c r="N177" s="35">
        <f>IF(ISTEXT(I177),VLOOKUP(M177,Liste!$B$2:$D$13,3,FALSE),"")</f>
        <v>56</v>
      </c>
    </row>
    <row r="178" spans="8:14" x14ac:dyDescent="0.25">
      <c r="H178" s="31" t="str">
        <f t="shared" si="2"/>
        <v>NYY-J 3x1,5mm²</v>
      </c>
      <c r="I178" s="36" t="s">
        <v>122</v>
      </c>
      <c r="J178" s="34">
        <v>3</v>
      </c>
      <c r="K178" s="36">
        <v>1.5</v>
      </c>
      <c r="L178" s="40"/>
      <c r="M178" s="34" t="s">
        <v>0</v>
      </c>
      <c r="N178" s="35">
        <f>IF(ISTEXT(I178),VLOOKUP(M178,Liste!$B$2:$D$13,3,FALSE),"")</f>
        <v>56</v>
      </c>
    </row>
    <row r="179" spans="8:14" x14ac:dyDescent="0.25">
      <c r="H179" s="31" t="str">
        <f t="shared" si="2"/>
        <v>NYY-J 3x2,5mm²</v>
      </c>
      <c r="I179" s="36" t="s">
        <v>122</v>
      </c>
      <c r="J179" s="34">
        <v>3</v>
      </c>
      <c r="K179" s="36">
        <v>2.5</v>
      </c>
      <c r="L179" s="40"/>
      <c r="M179" s="34" t="s">
        <v>0</v>
      </c>
      <c r="N179" s="35">
        <f>IF(ISTEXT(I179),VLOOKUP(M179,Liste!$B$2:$D$13,3,FALSE),"")</f>
        <v>56</v>
      </c>
    </row>
    <row r="180" spans="8:14" x14ac:dyDescent="0.25">
      <c r="H180" s="31" t="str">
        <f t="shared" si="2"/>
        <v>NYY-J 3x4mm²</v>
      </c>
      <c r="I180" s="36" t="s">
        <v>122</v>
      </c>
      <c r="J180" s="34">
        <v>3</v>
      </c>
      <c r="K180" s="36">
        <v>4</v>
      </c>
      <c r="L180" s="40"/>
      <c r="M180" s="34" t="s">
        <v>0</v>
      </c>
      <c r="N180" s="35">
        <f>IF(ISTEXT(I180),VLOOKUP(M180,Liste!$B$2:$D$13,3,FALSE),"")</f>
        <v>56</v>
      </c>
    </row>
    <row r="181" spans="8:14" x14ac:dyDescent="0.25">
      <c r="H181" s="31" t="str">
        <f t="shared" si="2"/>
        <v>NYY-J 3x6mm²</v>
      </c>
      <c r="I181" s="36" t="s">
        <v>122</v>
      </c>
      <c r="J181" s="34">
        <v>3</v>
      </c>
      <c r="K181" s="36">
        <v>6</v>
      </c>
      <c r="L181" s="40"/>
      <c r="M181" s="34" t="s">
        <v>0</v>
      </c>
      <c r="N181" s="35">
        <f>IF(ISTEXT(I181),VLOOKUP(M181,Liste!$B$2:$D$13,3,FALSE),"")</f>
        <v>56</v>
      </c>
    </row>
    <row r="182" spans="8:14" x14ac:dyDescent="0.25">
      <c r="H182" s="31" t="str">
        <f t="shared" si="2"/>
        <v>NYY-J 3x10mm²</v>
      </c>
      <c r="I182" s="36" t="s">
        <v>122</v>
      </c>
      <c r="J182" s="34">
        <v>3</v>
      </c>
      <c r="K182" s="36">
        <v>10</v>
      </c>
      <c r="L182" s="40"/>
      <c r="M182" s="34" t="s">
        <v>0</v>
      </c>
      <c r="N182" s="35">
        <f>IF(ISTEXT(I182),VLOOKUP(M182,Liste!$B$2:$D$13,3,FALSE),"")</f>
        <v>56</v>
      </c>
    </row>
    <row r="183" spans="8:14" x14ac:dyDescent="0.25">
      <c r="H183" s="31" t="str">
        <f t="shared" si="2"/>
        <v>NYY-J 3x25mm²</v>
      </c>
      <c r="I183" s="36" t="s">
        <v>122</v>
      </c>
      <c r="J183" s="34">
        <v>3</v>
      </c>
      <c r="K183" s="34">
        <v>25</v>
      </c>
      <c r="L183" s="40"/>
      <c r="M183" s="34" t="s">
        <v>0</v>
      </c>
      <c r="N183" s="35">
        <f>IF(ISTEXT(I183),VLOOKUP(M183,Liste!$B$2:$D$13,3,FALSE),"")</f>
        <v>56</v>
      </c>
    </row>
    <row r="184" spans="8:14" x14ac:dyDescent="0.25">
      <c r="H184" s="31" t="str">
        <f t="shared" si="2"/>
        <v>NYY-J 3x35mm²</v>
      </c>
      <c r="I184" s="36" t="s">
        <v>122</v>
      </c>
      <c r="J184" s="34">
        <v>3</v>
      </c>
      <c r="K184" s="34">
        <v>35</v>
      </c>
      <c r="L184" s="40"/>
      <c r="M184" s="34" t="s">
        <v>0</v>
      </c>
      <c r="N184" s="35">
        <f>IF(ISTEXT(I184),VLOOKUP(M184,Liste!$B$2:$D$13,3,FALSE),"")</f>
        <v>56</v>
      </c>
    </row>
    <row r="185" spans="8:14" x14ac:dyDescent="0.25">
      <c r="H185" s="31" t="str">
        <f t="shared" si="2"/>
        <v>NYY-J 3x50mm²</v>
      </c>
      <c r="I185" s="36" t="s">
        <v>122</v>
      </c>
      <c r="J185" s="34">
        <v>3</v>
      </c>
      <c r="K185" s="36">
        <v>50</v>
      </c>
      <c r="L185" s="40"/>
      <c r="M185" s="34" t="s">
        <v>0</v>
      </c>
      <c r="N185" s="35">
        <f>IF(ISTEXT(I185),VLOOKUP(M185,Liste!$B$2:$D$13,3,FALSE),"")</f>
        <v>56</v>
      </c>
    </row>
    <row r="186" spans="8:14" x14ac:dyDescent="0.25">
      <c r="H186" s="31" t="str">
        <f t="shared" si="2"/>
        <v>NYY-J 3x70mm²</v>
      </c>
      <c r="I186" s="36" t="s">
        <v>122</v>
      </c>
      <c r="J186" s="34">
        <v>3</v>
      </c>
      <c r="K186" s="36">
        <v>70</v>
      </c>
      <c r="L186" s="40"/>
      <c r="M186" s="34" t="s">
        <v>0</v>
      </c>
      <c r="N186" s="35">
        <f>IF(ISTEXT(I186),VLOOKUP(M186,Liste!$B$2:$D$13,3,FALSE),"")</f>
        <v>56</v>
      </c>
    </row>
    <row r="187" spans="8:14" x14ac:dyDescent="0.25">
      <c r="H187" s="31" t="str">
        <f t="shared" si="2"/>
        <v>NYY-J 3x95mm²</v>
      </c>
      <c r="I187" s="36" t="s">
        <v>122</v>
      </c>
      <c r="J187" s="34">
        <v>3</v>
      </c>
      <c r="K187" s="36">
        <v>95</v>
      </c>
      <c r="L187" s="40"/>
      <c r="M187" s="34" t="s">
        <v>0</v>
      </c>
      <c r="N187" s="35">
        <f>IF(ISTEXT(I187),VLOOKUP(M187,Liste!$B$2:$D$13,3,FALSE),"")</f>
        <v>56</v>
      </c>
    </row>
    <row r="188" spans="8:14" x14ac:dyDescent="0.25">
      <c r="H188" s="31" t="str">
        <f t="shared" si="2"/>
        <v>NYY-J 3x120mm²</v>
      </c>
      <c r="I188" s="36" t="s">
        <v>122</v>
      </c>
      <c r="J188" s="34">
        <v>3</v>
      </c>
      <c r="K188" s="36">
        <v>120</v>
      </c>
      <c r="L188" s="40"/>
      <c r="M188" s="34" t="s">
        <v>0</v>
      </c>
      <c r="N188" s="35">
        <f>IF(ISTEXT(I188),VLOOKUP(M188,Liste!$B$2:$D$13,3,FALSE),"")</f>
        <v>56</v>
      </c>
    </row>
    <row r="189" spans="8:14" x14ac:dyDescent="0.25">
      <c r="H189" s="31" t="str">
        <f t="shared" si="2"/>
        <v>NYY-J 3x150mm²</v>
      </c>
      <c r="I189" s="36" t="s">
        <v>122</v>
      </c>
      <c r="J189" s="34">
        <v>3</v>
      </c>
      <c r="K189" s="36">
        <v>150</v>
      </c>
      <c r="L189" s="40"/>
      <c r="M189" s="34" t="s">
        <v>0</v>
      </c>
      <c r="N189" s="35">
        <f>IF(ISTEXT(I189),VLOOKUP(M189,Liste!$B$2:$D$13,3,FALSE),"")</f>
        <v>56</v>
      </c>
    </row>
    <row r="190" spans="8:14" x14ac:dyDescent="0.25">
      <c r="H190" s="31" t="str">
        <f t="shared" si="2"/>
        <v>NYY-J 3x185mm²</v>
      </c>
      <c r="I190" s="36" t="s">
        <v>122</v>
      </c>
      <c r="J190" s="34">
        <v>3</v>
      </c>
      <c r="K190" s="36">
        <v>185</v>
      </c>
      <c r="L190" s="40"/>
      <c r="M190" s="34" t="s">
        <v>0</v>
      </c>
      <c r="N190" s="35">
        <f>IF(ISTEXT(I190),VLOOKUP(M190,Liste!$B$2:$D$13,3,FALSE),"")</f>
        <v>56</v>
      </c>
    </row>
    <row r="191" spans="8:14" x14ac:dyDescent="0.25">
      <c r="H191" s="31" t="str">
        <f t="shared" si="2"/>
        <v>NYY-J 4x1,5mm²</v>
      </c>
      <c r="I191" s="36" t="s">
        <v>122</v>
      </c>
      <c r="J191" s="34">
        <v>4</v>
      </c>
      <c r="K191" s="36">
        <v>1.5</v>
      </c>
      <c r="L191" s="40"/>
      <c r="M191" s="34" t="s">
        <v>0</v>
      </c>
      <c r="N191" s="35">
        <f>IF(ISTEXT(I191),VLOOKUP(M191,Liste!$B$2:$D$13,3,FALSE),"")</f>
        <v>56</v>
      </c>
    </row>
    <row r="192" spans="8:14" x14ac:dyDescent="0.25">
      <c r="H192" s="31" t="str">
        <f t="shared" si="2"/>
        <v>NYY-J 4x2,5mm²</v>
      </c>
      <c r="I192" s="36" t="s">
        <v>122</v>
      </c>
      <c r="J192" s="34">
        <v>4</v>
      </c>
      <c r="K192" s="36">
        <v>2.5</v>
      </c>
      <c r="L192" s="40"/>
      <c r="M192" s="34" t="s">
        <v>0</v>
      </c>
      <c r="N192" s="35">
        <f>IF(ISTEXT(I192),VLOOKUP(M192,Liste!$B$2:$D$13,3,FALSE),"")</f>
        <v>56</v>
      </c>
    </row>
    <row r="193" spans="8:14" x14ac:dyDescent="0.25">
      <c r="H193" s="31" t="str">
        <f t="shared" si="2"/>
        <v>NYY-J 4x4mm²</v>
      </c>
      <c r="I193" s="36" t="s">
        <v>122</v>
      </c>
      <c r="J193" s="34">
        <v>4</v>
      </c>
      <c r="K193" s="36">
        <v>4</v>
      </c>
      <c r="L193" s="40"/>
      <c r="M193" s="34" t="s">
        <v>0</v>
      </c>
      <c r="N193" s="35">
        <f>IF(ISTEXT(I193),VLOOKUP(M193,Liste!$B$2:$D$13,3,FALSE),"")</f>
        <v>56</v>
      </c>
    </row>
    <row r="194" spans="8:14" x14ac:dyDescent="0.25">
      <c r="H194" s="31" t="str">
        <f t="shared" si="2"/>
        <v>NYY-J 4x6mm²</v>
      </c>
      <c r="I194" s="36" t="s">
        <v>122</v>
      </c>
      <c r="J194" s="34">
        <v>4</v>
      </c>
      <c r="K194" s="36">
        <v>6</v>
      </c>
      <c r="L194" s="40"/>
      <c r="M194" s="34" t="s">
        <v>0</v>
      </c>
      <c r="N194" s="35">
        <f>IF(ISTEXT(I194),VLOOKUP(M194,Liste!$B$2:$D$13,3,FALSE),"")</f>
        <v>56</v>
      </c>
    </row>
    <row r="195" spans="8:14" x14ac:dyDescent="0.25">
      <c r="H195" s="31" t="str">
        <f t="shared" ref="H195:H258" si="3">IF(ISTEXT(I195),I195&amp;" "&amp;J195&amp;"x"&amp;K195&amp;"mm²","")</f>
        <v>NYY-J 4x10mm²</v>
      </c>
      <c r="I195" s="36" t="s">
        <v>122</v>
      </c>
      <c r="J195" s="34">
        <v>4</v>
      </c>
      <c r="K195" s="36">
        <v>10</v>
      </c>
      <c r="L195" s="40"/>
      <c r="M195" s="34" t="s">
        <v>0</v>
      </c>
      <c r="N195" s="35">
        <f>IF(ISTEXT(I195),VLOOKUP(M195,Liste!$B$2:$D$13,3,FALSE),"")</f>
        <v>56</v>
      </c>
    </row>
    <row r="196" spans="8:14" x14ac:dyDescent="0.25">
      <c r="H196" s="31" t="str">
        <f t="shared" si="3"/>
        <v>NYY-J 4x16mm²</v>
      </c>
      <c r="I196" s="36" t="s">
        <v>122</v>
      </c>
      <c r="J196" s="34">
        <v>4</v>
      </c>
      <c r="K196" s="36">
        <v>16</v>
      </c>
      <c r="L196" s="40"/>
      <c r="M196" s="34" t="s">
        <v>0</v>
      </c>
      <c r="N196" s="35">
        <f>IF(ISTEXT(I196),VLOOKUP(M196,Liste!$B$2:$D$13,3,FALSE),"")</f>
        <v>56</v>
      </c>
    </row>
    <row r="197" spans="8:14" x14ac:dyDescent="0.25">
      <c r="H197" s="31" t="str">
        <f t="shared" si="3"/>
        <v>NYY-J 4x25mm²</v>
      </c>
      <c r="I197" s="36" t="s">
        <v>122</v>
      </c>
      <c r="J197" s="34">
        <v>4</v>
      </c>
      <c r="K197" s="36">
        <v>25</v>
      </c>
      <c r="L197" s="40"/>
      <c r="M197" s="34" t="s">
        <v>0</v>
      </c>
      <c r="N197" s="35">
        <f>IF(ISTEXT(I197),VLOOKUP(M197,Liste!$B$2:$D$13,3,FALSE),"")</f>
        <v>56</v>
      </c>
    </row>
    <row r="198" spans="8:14" x14ac:dyDescent="0.25">
      <c r="H198" s="31" t="str">
        <f t="shared" si="3"/>
        <v>NYY-J 4x35mm²</v>
      </c>
      <c r="I198" s="36" t="s">
        <v>122</v>
      </c>
      <c r="J198" s="34">
        <v>4</v>
      </c>
      <c r="K198" s="36">
        <v>35</v>
      </c>
      <c r="L198" s="40"/>
      <c r="M198" s="34" t="s">
        <v>0</v>
      </c>
      <c r="N198" s="35">
        <f>IF(ISTEXT(I198),VLOOKUP(M198,Liste!$B$2:$D$13,3,FALSE),"")</f>
        <v>56</v>
      </c>
    </row>
    <row r="199" spans="8:14" x14ac:dyDescent="0.25">
      <c r="H199" s="31" t="str">
        <f t="shared" si="3"/>
        <v>NYY-J 4x50mm²</v>
      </c>
      <c r="I199" s="36" t="s">
        <v>122</v>
      </c>
      <c r="J199" s="34">
        <v>4</v>
      </c>
      <c r="K199" s="36">
        <v>50</v>
      </c>
      <c r="L199" s="40"/>
      <c r="M199" s="34" t="s">
        <v>0</v>
      </c>
      <c r="N199" s="35">
        <f>IF(ISTEXT(I199),VLOOKUP(M199,Liste!$B$2:$D$13,3,FALSE),"")</f>
        <v>56</v>
      </c>
    </row>
    <row r="200" spans="8:14" x14ac:dyDescent="0.25">
      <c r="H200" s="31" t="str">
        <f t="shared" si="3"/>
        <v>NYY-J 4x70mm²</v>
      </c>
      <c r="I200" s="36" t="s">
        <v>122</v>
      </c>
      <c r="J200" s="34">
        <v>4</v>
      </c>
      <c r="K200" s="36">
        <v>70</v>
      </c>
      <c r="L200" s="40"/>
      <c r="M200" s="34" t="s">
        <v>0</v>
      </c>
      <c r="N200" s="35">
        <f>IF(ISTEXT(I200),VLOOKUP(M200,Liste!$B$2:$D$13,3,FALSE),"")</f>
        <v>56</v>
      </c>
    </row>
    <row r="201" spans="8:14" x14ac:dyDescent="0.25">
      <c r="H201" s="31" t="str">
        <f t="shared" si="3"/>
        <v>NYY-J 4x95mm²</v>
      </c>
      <c r="I201" s="36" t="s">
        <v>122</v>
      </c>
      <c r="J201" s="34">
        <v>4</v>
      </c>
      <c r="K201" s="36">
        <v>95</v>
      </c>
      <c r="L201" s="40"/>
      <c r="M201" s="34" t="s">
        <v>0</v>
      </c>
      <c r="N201" s="35">
        <f>IF(ISTEXT(I201),VLOOKUP(M201,Liste!$B$2:$D$13,3,FALSE),"")</f>
        <v>56</v>
      </c>
    </row>
    <row r="202" spans="8:14" x14ac:dyDescent="0.25">
      <c r="H202" s="31" t="str">
        <f t="shared" si="3"/>
        <v>NYY-J 4x120mm²</v>
      </c>
      <c r="I202" s="36" t="s">
        <v>122</v>
      </c>
      <c r="J202" s="34">
        <v>4</v>
      </c>
      <c r="K202" s="36">
        <v>120</v>
      </c>
      <c r="L202" s="40"/>
      <c r="M202" s="34" t="s">
        <v>0</v>
      </c>
      <c r="N202" s="35">
        <f>IF(ISTEXT(I202),VLOOKUP(M202,Liste!$B$2:$D$13,3,FALSE),"")</f>
        <v>56</v>
      </c>
    </row>
    <row r="203" spans="8:14" x14ac:dyDescent="0.25">
      <c r="H203" s="31" t="str">
        <f t="shared" si="3"/>
        <v>NYY-J 4x150mm²</v>
      </c>
      <c r="I203" s="36" t="s">
        <v>122</v>
      </c>
      <c r="J203" s="34">
        <v>4</v>
      </c>
      <c r="K203" s="36">
        <v>150</v>
      </c>
      <c r="L203" s="40"/>
      <c r="M203" s="34" t="s">
        <v>0</v>
      </c>
      <c r="N203" s="35">
        <f>IF(ISTEXT(I203),VLOOKUP(M203,Liste!$B$2:$D$13,3,FALSE),"")</f>
        <v>56</v>
      </c>
    </row>
    <row r="204" spans="8:14" x14ac:dyDescent="0.25">
      <c r="H204" s="31" t="str">
        <f t="shared" si="3"/>
        <v>NYY-J 4x185mm²</v>
      </c>
      <c r="I204" s="36" t="s">
        <v>122</v>
      </c>
      <c r="J204" s="34">
        <v>4</v>
      </c>
      <c r="K204" s="36">
        <v>185</v>
      </c>
      <c r="L204" s="40"/>
      <c r="M204" s="34" t="s">
        <v>0</v>
      </c>
      <c r="N204" s="35">
        <f>IF(ISTEXT(I204),VLOOKUP(M204,Liste!$B$2:$D$13,3,FALSE),"")</f>
        <v>56</v>
      </c>
    </row>
    <row r="205" spans="8:14" x14ac:dyDescent="0.25">
      <c r="H205" s="31" t="str">
        <f t="shared" si="3"/>
        <v>NYY-J 4x240mm²</v>
      </c>
      <c r="I205" s="36" t="s">
        <v>122</v>
      </c>
      <c r="J205" s="34">
        <v>4</v>
      </c>
      <c r="K205" s="34">
        <v>240</v>
      </c>
      <c r="L205" s="40"/>
      <c r="M205" s="34" t="s">
        <v>0</v>
      </c>
      <c r="N205" s="35">
        <f>IF(ISTEXT(I205),VLOOKUP(M205,Liste!$B$2:$D$13,3,FALSE),"")</f>
        <v>56</v>
      </c>
    </row>
    <row r="206" spans="8:14" x14ac:dyDescent="0.25">
      <c r="H206" s="31" t="str">
        <f t="shared" si="3"/>
        <v>NYY-J 5x1,5mm²</v>
      </c>
      <c r="I206" s="32" t="s">
        <v>122</v>
      </c>
      <c r="J206" s="33">
        <v>5</v>
      </c>
      <c r="K206" s="33">
        <v>1.5</v>
      </c>
      <c r="L206" s="40"/>
      <c r="M206" s="34" t="s">
        <v>0</v>
      </c>
      <c r="N206" s="35">
        <f>IF(ISTEXT(I206),VLOOKUP(M206,Liste!$B$2:$D$13,3,FALSE),"")</f>
        <v>56</v>
      </c>
    </row>
    <row r="207" spans="8:14" x14ac:dyDescent="0.25">
      <c r="H207" s="31" t="str">
        <f t="shared" si="3"/>
        <v>NYY-J 5x2,5mm²</v>
      </c>
      <c r="I207" s="36" t="s">
        <v>122</v>
      </c>
      <c r="J207" s="34">
        <v>5</v>
      </c>
      <c r="K207" s="34">
        <v>2.5</v>
      </c>
      <c r="L207" s="40"/>
      <c r="M207" s="34" t="s">
        <v>0</v>
      </c>
      <c r="N207" s="35">
        <f>IF(ISTEXT(I207),VLOOKUP(M207,Liste!$B$2:$D$13,3,FALSE),"")</f>
        <v>56</v>
      </c>
    </row>
    <row r="208" spans="8:14" x14ac:dyDescent="0.25">
      <c r="H208" s="31" t="str">
        <f t="shared" si="3"/>
        <v>NYY-J 5x4mm²</v>
      </c>
      <c r="I208" s="36" t="s">
        <v>122</v>
      </c>
      <c r="J208" s="34">
        <v>5</v>
      </c>
      <c r="K208" s="34">
        <v>4</v>
      </c>
      <c r="L208" s="40"/>
      <c r="M208" s="34" t="s">
        <v>0</v>
      </c>
      <c r="N208" s="35">
        <f>IF(ISTEXT(I208),VLOOKUP(M208,Liste!$B$2:$D$13,3,FALSE),"")</f>
        <v>56</v>
      </c>
    </row>
    <row r="209" spans="8:14" x14ac:dyDescent="0.25">
      <c r="H209" s="31" t="str">
        <f t="shared" si="3"/>
        <v>NYY-J 5x6mm²</v>
      </c>
      <c r="I209" s="36" t="s">
        <v>122</v>
      </c>
      <c r="J209" s="34">
        <v>5</v>
      </c>
      <c r="K209" s="34">
        <v>6</v>
      </c>
      <c r="L209" s="40"/>
      <c r="M209" s="34" t="s">
        <v>0</v>
      </c>
      <c r="N209" s="35">
        <f>IF(ISTEXT(I209),VLOOKUP(M209,Liste!$B$2:$D$13,3,FALSE),"")</f>
        <v>56</v>
      </c>
    </row>
    <row r="210" spans="8:14" x14ac:dyDescent="0.25">
      <c r="H210" s="31" t="str">
        <f t="shared" si="3"/>
        <v>NYY-J 5x10mm²</v>
      </c>
      <c r="I210" s="36" t="s">
        <v>122</v>
      </c>
      <c r="J210" s="34">
        <v>5</v>
      </c>
      <c r="K210" s="34">
        <v>10</v>
      </c>
      <c r="L210" s="40"/>
      <c r="M210" s="34" t="s">
        <v>0</v>
      </c>
      <c r="N210" s="35">
        <f>IF(ISTEXT(I210),VLOOKUP(M210,Liste!$B$2:$D$13,3,FALSE),"")</f>
        <v>56</v>
      </c>
    </row>
    <row r="211" spans="8:14" x14ac:dyDescent="0.25">
      <c r="H211" s="31" t="str">
        <f t="shared" si="3"/>
        <v>NYY-J 5x16mm²</v>
      </c>
      <c r="I211" s="36" t="s">
        <v>122</v>
      </c>
      <c r="J211" s="34">
        <v>5</v>
      </c>
      <c r="K211" s="36">
        <v>16</v>
      </c>
      <c r="L211" s="40"/>
      <c r="M211" s="34" t="s">
        <v>0</v>
      </c>
      <c r="N211" s="35">
        <f>IF(ISTEXT(I211),VLOOKUP(M211,Liste!$B$2:$D$13,3,FALSE),"")</f>
        <v>56</v>
      </c>
    </row>
    <row r="212" spans="8:14" x14ac:dyDescent="0.25">
      <c r="H212" s="31" t="str">
        <f t="shared" si="3"/>
        <v>NYY-J 5x25mm²</v>
      </c>
      <c r="I212" s="36" t="s">
        <v>122</v>
      </c>
      <c r="J212" s="34">
        <v>5</v>
      </c>
      <c r="K212" s="34">
        <v>25</v>
      </c>
      <c r="L212" s="40"/>
      <c r="M212" s="34" t="s">
        <v>0</v>
      </c>
      <c r="N212" s="35">
        <f>IF(ISTEXT(I212),VLOOKUP(M212,Liste!$B$2:$D$13,3,FALSE),"")</f>
        <v>56</v>
      </c>
    </row>
    <row r="213" spans="8:14" x14ac:dyDescent="0.25">
      <c r="H213" s="31" t="str">
        <f t="shared" si="3"/>
        <v>NYY-J 5x35mm²</v>
      </c>
      <c r="I213" s="36" t="s">
        <v>122</v>
      </c>
      <c r="J213" s="34">
        <v>5</v>
      </c>
      <c r="K213" s="34">
        <v>35</v>
      </c>
      <c r="L213" s="40"/>
      <c r="M213" s="34" t="s">
        <v>0</v>
      </c>
      <c r="N213" s="35">
        <f>IF(ISTEXT(I213),VLOOKUP(M213,Liste!$B$2:$D$13,3,FALSE),"")</f>
        <v>56</v>
      </c>
    </row>
    <row r="214" spans="8:14" x14ac:dyDescent="0.25">
      <c r="H214" s="31" t="str">
        <f t="shared" si="3"/>
        <v>NYY-J 5x50mm²</v>
      </c>
      <c r="I214" s="36" t="s">
        <v>122</v>
      </c>
      <c r="J214" s="34">
        <v>5</v>
      </c>
      <c r="K214" s="36">
        <v>50</v>
      </c>
      <c r="L214" s="40"/>
      <c r="M214" s="34" t="s">
        <v>0</v>
      </c>
      <c r="N214" s="35">
        <f>IF(ISTEXT(I214),VLOOKUP(M214,Liste!$B$2:$D$13,3,FALSE),"")</f>
        <v>56</v>
      </c>
    </row>
    <row r="215" spans="8:14" x14ac:dyDescent="0.25">
      <c r="H215" s="31" t="str">
        <f t="shared" si="3"/>
        <v>NYY-J 7x1,5mm²</v>
      </c>
      <c r="I215" s="36" t="s">
        <v>122</v>
      </c>
      <c r="J215" s="34">
        <v>7</v>
      </c>
      <c r="K215" s="34">
        <v>1.5</v>
      </c>
      <c r="L215" s="40"/>
      <c r="M215" s="34" t="s">
        <v>0</v>
      </c>
      <c r="N215" s="35">
        <f>IF(ISTEXT(I215),VLOOKUP(M215,Liste!$B$2:$D$13,3,FALSE),"")</f>
        <v>56</v>
      </c>
    </row>
    <row r="216" spans="8:14" x14ac:dyDescent="0.25">
      <c r="H216" s="31" t="str">
        <f t="shared" si="3"/>
        <v>NYY-J 7x2,5mm²</v>
      </c>
      <c r="I216" s="36" t="s">
        <v>122</v>
      </c>
      <c r="J216" s="34">
        <v>7</v>
      </c>
      <c r="K216" s="34">
        <v>2.5</v>
      </c>
      <c r="L216" s="40"/>
      <c r="M216" s="34" t="s">
        <v>0</v>
      </c>
      <c r="N216" s="35">
        <f>IF(ISTEXT(I216),VLOOKUP(M216,Liste!$B$2:$D$13,3,FALSE),"")</f>
        <v>56</v>
      </c>
    </row>
    <row r="217" spans="8:14" x14ac:dyDescent="0.25">
      <c r="H217" s="31" t="str">
        <f t="shared" si="3"/>
        <v>NYY-J 7x4mm²</v>
      </c>
      <c r="I217" s="36" t="s">
        <v>122</v>
      </c>
      <c r="J217" s="34">
        <v>7</v>
      </c>
      <c r="K217" s="36">
        <v>4</v>
      </c>
      <c r="L217" s="40"/>
      <c r="M217" s="34" t="s">
        <v>0</v>
      </c>
      <c r="N217" s="35">
        <f>IF(ISTEXT(I217),VLOOKUP(M217,Liste!$B$2:$D$13,3,FALSE),"")</f>
        <v>56</v>
      </c>
    </row>
    <row r="218" spans="8:14" x14ac:dyDescent="0.25">
      <c r="H218" s="31" t="str">
        <f t="shared" si="3"/>
        <v>NYY-J 7x6mm²</v>
      </c>
      <c r="I218" s="36" t="s">
        <v>122</v>
      </c>
      <c r="J218" s="34">
        <v>7</v>
      </c>
      <c r="K218" s="34">
        <v>6</v>
      </c>
      <c r="L218" s="40"/>
      <c r="M218" s="34" t="s">
        <v>0</v>
      </c>
      <c r="N218" s="35">
        <f>IF(ISTEXT(I218),VLOOKUP(M218,Liste!$B$2:$D$13,3,FALSE),"")</f>
        <v>56</v>
      </c>
    </row>
    <row r="219" spans="8:14" x14ac:dyDescent="0.25">
      <c r="H219" s="31" t="str">
        <f t="shared" si="3"/>
        <v>NYY-O 4x10mm²</v>
      </c>
      <c r="I219" s="36" t="s">
        <v>123</v>
      </c>
      <c r="J219" s="34">
        <v>4</v>
      </c>
      <c r="K219" s="34">
        <v>10</v>
      </c>
      <c r="L219" s="40"/>
      <c r="M219" s="34" t="s">
        <v>0</v>
      </c>
      <c r="N219" s="35">
        <f>IF(ISTEXT(I219),VLOOKUP(M219,Liste!$B$2:$D$13,3,FALSE),"")</f>
        <v>56</v>
      </c>
    </row>
    <row r="220" spans="8:14" x14ac:dyDescent="0.25">
      <c r="H220" s="31" t="str">
        <f t="shared" si="3"/>
        <v>NYY-O 4x16mm²</v>
      </c>
      <c r="I220" s="36" t="s">
        <v>123</v>
      </c>
      <c r="J220" s="34">
        <v>4</v>
      </c>
      <c r="K220" s="34">
        <v>16</v>
      </c>
      <c r="L220" s="40"/>
      <c r="M220" s="34" t="s">
        <v>0</v>
      </c>
      <c r="N220" s="35">
        <f>IF(ISTEXT(I220),VLOOKUP(M220,Liste!$B$2:$D$13,3,FALSE),"")</f>
        <v>56</v>
      </c>
    </row>
    <row r="221" spans="8:14" x14ac:dyDescent="0.25">
      <c r="H221" s="31" t="str">
        <f t="shared" si="3"/>
        <v>NYY-O 4x25mm²</v>
      </c>
      <c r="I221" s="36" t="s">
        <v>123</v>
      </c>
      <c r="J221" s="34">
        <v>4</v>
      </c>
      <c r="K221" s="34">
        <v>25</v>
      </c>
      <c r="L221" s="40"/>
      <c r="M221" s="34" t="s">
        <v>0</v>
      </c>
      <c r="N221" s="35">
        <f>IF(ISTEXT(I221),VLOOKUP(M221,Liste!$B$2:$D$13,3,FALSE),"")</f>
        <v>56</v>
      </c>
    </row>
    <row r="222" spans="8:14" x14ac:dyDescent="0.25">
      <c r="H222" s="31" t="str">
        <f t="shared" si="3"/>
        <v>NYY-O 4x35mm²</v>
      </c>
      <c r="I222" s="36" t="s">
        <v>123</v>
      </c>
      <c r="J222" s="34">
        <v>4</v>
      </c>
      <c r="K222" s="34">
        <v>35</v>
      </c>
      <c r="L222" s="40"/>
      <c r="M222" s="34" t="s">
        <v>0</v>
      </c>
      <c r="N222" s="35">
        <f>IF(ISTEXT(I222),VLOOKUP(M222,Liste!$B$2:$D$13,3,FALSE),"")</f>
        <v>56</v>
      </c>
    </row>
    <row r="223" spans="8:14" x14ac:dyDescent="0.25">
      <c r="H223" s="31" t="str">
        <f t="shared" si="3"/>
        <v>NYY-O 4x50mm²</v>
      </c>
      <c r="I223" s="36" t="s">
        <v>123</v>
      </c>
      <c r="J223" s="34">
        <v>4</v>
      </c>
      <c r="K223" s="34">
        <v>50</v>
      </c>
      <c r="L223" s="40"/>
      <c r="M223" s="34" t="s">
        <v>0</v>
      </c>
      <c r="N223" s="35">
        <f>IF(ISTEXT(I223),VLOOKUP(M223,Liste!$B$2:$D$13,3,FALSE),"")</f>
        <v>56</v>
      </c>
    </row>
    <row r="224" spans="8:14" x14ac:dyDescent="0.25">
      <c r="H224" s="31" t="str">
        <f t="shared" si="3"/>
        <v>NYY-O 4x70mm²</v>
      </c>
      <c r="I224" s="36" t="s">
        <v>123</v>
      </c>
      <c r="J224" s="34">
        <v>4</v>
      </c>
      <c r="K224" s="34">
        <v>70</v>
      </c>
      <c r="L224" s="40"/>
      <c r="M224" s="34" t="s">
        <v>0</v>
      </c>
      <c r="N224" s="35">
        <f>IF(ISTEXT(I224),VLOOKUP(M224,Liste!$B$2:$D$13,3,FALSE),"")</f>
        <v>56</v>
      </c>
    </row>
    <row r="225" spans="8:14" x14ac:dyDescent="0.25">
      <c r="H225" s="31" t="str">
        <f t="shared" si="3"/>
        <v>NYY-O 4x95mm²</v>
      </c>
      <c r="I225" s="36" t="s">
        <v>123</v>
      </c>
      <c r="J225" s="34">
        <v>4</v>
      </c>
      <c r="K225" s="34">
        <v>95</v>
      </c>
      <c r="L225" s="40"/>
      <c r="M225" s="34" t="s">
        <v>0</v>
      </c>
      <c r="N225" s="35">
        <f>IF(ISTEXT(I225),VLOOKUP(M225,Liste!$B$2:$D$13,3,FALSE),"")</f>
        <v>56</v>
      </c>
    </row>
    <row r="226" spans="8:14" x14ac:dyDescent="0.25">
      <c r="H226" s="31" t="str">
        <f t="shared" si="3"/>
        <v>YSLY-JB 3x1,5mm²</v>
      </c>
      <c r="I226" s="36" t="s">
        <v>124</v>
      </c>
      <c r="J226" s="34">
        <v>3</v>
      </c>
      <c r="K226" s="34">
        <v>1.5</v>
      </c>
      <c r="L226" s="40"/>
      <c r="M226" s="34" t="s">
        <v>0</v>
      </c>
      <c r="N226" s="35">
        <f>IF(ISTEXT(I226),VLOOKUP(M226,Liste!$B$2:$D$13,3,FALSE),"")</f>
        <v>56</v>
      </c>
    </row>
    <row r="227" spans="8:14" x14ac:dyDescent="0.25">
      <c r="H227" s="31" t="str">
        <f t="shared" si="3"/>
        <v>YSLY-JB 3x2,5mm²</v>
      </c>
      <c r="I227" s="36" t="s">
        <v>124</v>
      </c>
      <c r="J227" s="34">
        <v>3</v>
      </c>
      <c r="K227" s="34">
        <v>2.5</v>
      </c>
      <c r="L227" s="40"/>
      <c r="M227" s="34" t="s">
        <v>0</v>
      </c>
      <c r="N227" s="35">
        <f>IF(ISTEXT(I227),VLOOKUP(M227,Liste!$B$2:$D$13,3,FALSE),"")</f>
        <v>56</v>
      </c>
    </row>
    <row r="228" spans="8:14" x14ac:dyDescent="0.25">
      <c r="H228" s="31" t="str">
        <f t="shared" si="3"/>
        <v>YSLY-JB 4x1,5mm²</v>
      </c>
      <c r="I228" s="36" t="s">
        <v>124</v>
      </c>
      <c r="J228" s="34">
        <v>4</v>
      </c>
      <c r="K228" s="34">
        <v>1.5</v>
      </c>
      <c r="L228" s="40"/>
      <c r="M228" s="34" t="s">
        <v>0</v>
      </c>
      <c r="N228" s="35">
        <f>IF(ISTEXT(I228),VLOOKUP(M228,Liste!$B$2:$D$13,3,FALSE),"")</f>
        <v>56</v>
      </c>
    </row>
    <row r="229" spans="8:14" x14ac:dyDescent="0.25">
      <c r="H229" s="31" t="str">
        <f t="shared" si="3"/>
        <v>YSLY-JB 4x2,5mm²</v>
      </c>
      <c r="I229" s="36" t="s">
        <v>124</v>
      </c>
      <c r="J229" s="34">
        <v>4</v>
      </c>
      <c r="K229" s="34">
        <v>2.5</v>
      </c>
      <c r="L229" s="40"/>
      <c r="M229" s="34" t="s">
        <v>0</v>
      </c>
      <c r="N229" s="35">
        <f>IF(ISTEXT(I229),VLOOKUP(M229,Liste!$B$2:$D$13,3,FALSE),"")</f>
        <v>56</v>
      </c>
    </row>
    <row r="230" spans="8:14" x14ac:dyDescent="0.25">
      <c r="H230" s="31" t="str">
        <f t="shared" si="3"/>
        <v>YSLY-JB 4x4mm²</v>
      </c>
      <c r="I230" s="36" t="s">
        <v>124</v>
      </c>
      <c r="J230" s="34">
        <v>4</v>
      </c>
      <c r="K230" s="34">
        <v>4</v>
      </c>
      <c r="L230" s="40"/>
      <c r="M230" s="34" t="s">
        <v>0</v>
      </c>
      <c r="N230" s="35">
        <f>IF(ISTEXT(I230),VLOOKUP(M230,Liste!$B$2:$D$13,3,FALSE),"")</f>
        <v>56</v>
      </c>
    </row>
    <row r="231" spans="8:14" x14ac:dyDescent="0.25">
      <c r="H231" s="31" t="str">
        <f t="shared" si="3"/>
        <v>YSLY-JB 4x6mm²</v>
      </c>
      <c r="I231" s="36" t="s">
        <v>124</v>
      </c>
      <c r="J231" s="34">
        <v>4</v>
      </c>
      <c r="K231" s="34">
        <v>6</v>
      </c>
      <c r="L231" s="40"/>
      <c r="M231" s="34" t="s">
        <v>0</v>
      </c>
      <c r="N231" s="35">
        <f>IF(ISTEXT(I231),VLOOKUP(M231,Liste!$B$2:$D$13,3,FALSE),"")</f>
        <v>56</v>
      </c>
    </row>
    <row r="232" spans="8:14" x14ac:dyDescent="0.25">
      <c r="H232" s="31" t="str">
        <f t="shared" si="3"/>
        <v>YSLY-JB 4x16mm²</v>
      </c>
      <c r="I232" s="32" t="s">
        <v>124</v>
      </c>
      <c r="J232" s="33">
        <v>4</v>
      </c>
      <c r="K232" s="33">
        <v>16</v>
      </c>
      <c r="L232" s="40"/>
      <c r="M232" s="34" t="s">
        <v>0</v>
      </c>
      <c r="N232" s="35">
        <f>IF(ISTEXT(I232),VLOOKUP(M232,Liste!$B$2:$D$13,3,FALSE),"")</f>
        <v>56</v>
      </c>
    </row>
    <row r="233" spans="8:14" x14ac:dyDescent="0.25">
      <c r="H233" s="31" t="str">
        <f t="shared" si="3"/>
        <v>YSLY-JB 4x25mm²</v>
      </c>
      <c r="I233" s="32" t="s">
        <v>124</v>
      </c>
      <c r="J233" s="33">
        <v>4</v>
      </c>
      <c r="K233" s="33">
        <v>25</v>
      </c>
      <c r="L233" s="40"/>
      <c r="M233" s="34" t="s">
        <v>0</v>
      </c>
      <c r="N233" s="35">
        <f>IF(ISTEXT(I233),VLOOKUP(M233,Liste!$B$2:$D$13,3,FALSE),"")</f>
        <v>56</v>
      </c>
    </row>
    <row r="234" spans="8:14" x14ac:dyDescent="0.25">
      <c r="H234" s="31" t="str">
        <f t="shared" si="3"/>
        <v>YSLY-JB 4x35mm²</v>
      </c>
      <c r="I234" s="32" t="s">
        <v>124</v>
      </c>
      <c r="J234" s="33">
        <v>4</v>
      </c>
      <c r="K234" s="33">
        <v>35</v>
      </c>
      <c r="L234" s="40"/>
      <c r="M234" s="34" t="s">
        <v>0</v>
      </c>
      <c r="N234" s="35">
        <f>IF(ISTEXT(I234),VLOOKUP(M234,Liste!$B$2:$D$13,3,FALSE),"")</f>
        <v>56</v>
      </c>
    </row>
    <row r="235" spans="8:14" x14ac:dyDescent="0.25">
      <c r="H235" s="31" t="str">
        <f t="shared" si="3"/>
        <v>YSLY-JB 4x50mm²</v>
      </c>
      <c r="I235" s="32" t="s">
        <v>124</v>
      </c>
      <c r="J235" s="33">
        <v>4</v>
      </c>
      <c r="K235" s="33">
        <v>50</v>
      </c>
      <c r="L235" s="40"/>
      <c r="M235" s="34" t="s">
        <v>0</v>
      </c>
      <c r="N235" s="35">
        <f>IF(ISTEXT(I235),VLOOKUP(M235,Liste!$B$2:$D$13,3,FALSE),"")</f>
        <v>56</v>
      </c>
    </row>
    <row r="236" spans="8:14" x14ac:dyDescent="0.25">
      <c r="H236" s="31" t="str">
        <f t="shared" si="3"/>
        <v>YSLY-JB 4x70mm²</v>
      </c>
      <c r="I236" s="32" t="s">
        <v>124</v>
      </c>
      <c r="J236" s="33">
        <v>4</v>
      </c>
      <c r="K236" s="33">
        <v>70</v>
      </c>
      <c r="L236" s="40"/>
      <c r="M236" s="34" t="s">
        <v>0</v>
      </c>
      <c r="N236" s="35">
        <f>IF(ISTEXT(I236),VLOOKUP(M236,Liste!$B$2:$D$13,3,FALSE),"")</f>
        <v>56</v>
      </c>
    </row>
    <row r="237" spans="8:14" x14ac:dyDescent="0.25">
      <c r="H237" s="31" t="str">
        <f t="shared" si="3"/>
        <v>YSLY-JB 4x95mm²</v>
      </c>
      <c r="I237" s="32" t="s">
        <v>124</v>
      </c>
      <c r="J237" s="33">
        <v>4</v>
      </c>
      <c r="K237" s="33">
        <v>95</v>
      </c>
      <c r="L237" s="40"/>
      <c r="M237" s="34" t="s">
        <v>0</v>
      </c>
      <c r="N237" s="35">
        <f>IF(ISTEXT(I237),VLOOKUP(M237,Liste!$B$2:$D$13,3,FALSE),"")</f>
        <v>56</v>
      </c>
    </row>
    <row r="238" spans="8:14" x14ac:dyDescent="0.25">
      <c r="H238" s="31" t="str">
        <f t="shared" si="3"/>
        <v>YSLY-JB 4x120mm²</v>
      </c>
      <c r="I238" s="32" t="s">
        <v>124</v>
      </c>
      <c r="J238" s="33">
        <v>4</v>
      </c>
      <c r="K238" s="33">
        <v>120</v>
      </c>
      <c r="L238" s="40"/>
      <c r="M238" s="34" t="s">
        <v>0</v>
      </c>
      <c r="N238" s="35">
        <f>IF(ISTEXT(I238),VLOOKUP(M238,Liste!$B$2:$D$13,3,FALSE),"")</f>
        <v>56</v>
      </c>
    </row>
    <row r="239" spans="8:14" x14ac:dyDescent="0.25">
      <c r="H239" s="31" t="str">
        <f t="shared" si="3"/>
        <v>YSLY-JB 4x150mm²</v>
      </c>
      <c r="I239" s="32" t="s">
        <v>124</v>
      </c>
      <c r="J239" s="33">
        <v>4</v>
      </c>
      <c r="K239" s="33">
        <v>150</v>
      </c>
      <c r="L239" s="40"/>
      <c r="M239" s="34" t="s">
        <v>0</v>
      </c>
      <c r="N239" s="35">
        <f>IF(ISTEXT(I239),VLOOKUP(M239,Liste!$B$2:$D$13,3,FALSE),"")</f>
        <v>56</v>
      </c>
    </row>
    <row r="240" spans="8:14" x14ac:dyDescent="0.25">
      <c r="H240" s="31" t="str">
        <f t="shared" si="3"/>
        <v>YSLY-JB 4x185mm²</v>
      </c>
      <c r="I240" s="32" t="s">
        <v>124</v>
      </c>
      <c r="J240" s="33">
        <v>4</v>
      </c>
      <c r="K240" s="33">
        <v>185</v>
      </c>
      <c r="L240" s="40"/>
      <c r="M240" s="34" t="s">
        <v>0</v>
      </c>
      <c r="N240" s="35">
        <f>IF(ISTEXT(I240),VLOOKUP(M240,Liste!$B$2:$D$13,3,FALSE),"")</f>
        <v>56</v>
      </c>
    </row>
    <row r="241" spans="8:14" x14ac:dyDescent="0.25">
      <c r="H241" s="31" t="str">
        <f t="shared" si="3"/>
        <v>YSLY-JB 5x1,5mm²</v>
      </c>
      <c r="I241" s="32" t="s">
        <v>124</v>
      </c>
      <c r="J241" s="33">
        <v>5</v>
      </c>
      <c r="K241" s="33">
        <v>1.5</v>
      </c>
      <c r="L241" s="40"/>
      <c r="M241" s="34" t="s">
        <v>0</v>
      </c>
      <c r="N241" s="35">
        <f>IF(ISTEXT(I241),VLOOKUP(M241,Liste!$B$2:$D$13,3,FALSE),"")</f>
        <v>56</v>
      </c>
    </row>
    <row r="242" spans="8:14" x14ac:dyDescent="0.25">
      <c r="H242" s="31" t="str">
        <f t="shared" si="3"/>
        <v>YSLY-JB 5x2,5mm²</v>
      </c>
      <c r="I242" s="32" t="s">
        <v>124</v>
      </c>
      <c r="J242" s="33">
        <v>5</v>
      </c>
      <c r="K242" s="33">
        <v>2.5</v>
      </c>
      <c r="L242" s="40"/>
      <c r="M242" s="34" t="s">
        <v>0</v>
      </c>
      <c r="N242" s="35">
        <f>IF(ISTEXT(I242),VLOOKUP(M242,Liste!$B$2:$D$13,3,FALSE),"")</f>
        <v>56</v>
      </c>
    </row>
    <row r="243" spans="8:14" x14ac:dyDescent="0.25">
      <c r="H243" s="31" t="str">
        <f t="shared" si="3"/>
        <v>YSLY-JZ 3x1,5mm²</v>
      </c>
      <c r="I243" s="32" t="s">
        <v>125</v>
      </c>
      <c r="J243" s="33">
        <v>3</v>
      </c>
      <c r="K243" s="33">
        <v>1.5</v>
      </c>
      <c r="L243" s="40"/>
      <c r="M243" s="34" t="s">
        <v>0</v>
      </c>
      <c r="N243" s="35">
        <f>IF(ISTEXT(I243),VLOOKUP(M243,Liste!$B$2:$D$13,3,FALSE),"")</f>
        <v>56</v>
      </c>
    </row>
    <row r="244" spans="8:14" x14ac:dyDescent="0.25">
      <c r="H244" s="31" t="str">
        <f t="shared" si="3"/>
        <v>YSLY-JZ 3x2,5mm²</v>
      </c>
      <c r="I244" s="32" t="s">
        <v>125</v>
      </c>
      <c r="J244" s="33">
        <v>3</v>
      </c>
      <c r="K244" s="33">
        <v>2.5</v>
      </c>
      <c r="L244" s="40"/>
      <c r="M244" s="34" t="s">
        <v>0</v>
      </c>
      <c r="N244" s="35">
        <f>IF(ISTEXT(I244),VLOOKUP(M244,Liste!$B$2:$D$13,3,FALSE),"")</f>
        <v>56</v>
      </c>
    </row>
    <row r="245" spans="8:14" x14ac:dyDescent="0.25">
      <c r="H245" s="31" t="str">
        <f t="shared" si="3"/>
        <v>YSLY-JZ 3x4mm²</v>
      </c>
      <c r="I245" s="32" t="s">
        <v>125</v>
      </c>
      <c r="J245" s="33">
        <v>3</v>
      </c>
      <c r="K245" s="33">
        <v>4</v>
      </c>
      <c r="L245" s="40"/>
      <c r="M245" s="34" t="s">
        <v>0</v>
      </c>
      <c r="N245" s="35">
        <f>IF(ISTEXT(I245),VLOOKUP(M245,Liste!$B$2:$D$13,3,FALSE),"")</f>
        <v>56</v>
      </c>
    </row>
    <row r="246" spans="8:14" x14ac:dyDescent="0.25">
      <c r="H246" s="31" t="str">
        <f t="shared" si="3"/>
        <v>YSLY-JZ 3x6mm²</v>
      </c>
      <c r="I246" s="32" t="s">
        <v>125</v>
      </c>
      <c r="J246" s="33">
        <v>3</v>
      </c>
      <c r="K246" s="33">
        <v>6</v>
      </c>
      <c r="L246" s="40"/>
      <c r="M246" s="34" t="s">
        <v>0</v>
      </c>
      <c r="N246" s="35">
        <f>IF(ISTEXT(I246),VLOOKUP(M246,Liste!$B$2:$D$13,3,FALSE),"")</f>
        <v>56</v>
      </c>
    </row>
    <row r="247" spans="8:14" x14ac:dyDescent="0.25">
      <c r="H247" s="31" t="str">
        <f t="shared" si="3"/>
        <v>YSLY-JZ 4x1,5mm²</v>
      </c>
      <c r="I247" s="32" t="s">
        <v>125</v>
      </c>
      <c r="J247" s="33">
        <v>4</v>
      </c>
      <c r="K247" s="33">
        <v>1.5</v>
      </c>
      <c r="L247" s="40"/>
      <c r="M247" s="34" t="s">
        <v>0</v>
      </c>
      <c r="N247" s="35">
        <f>IF(ISTEXT(I247),VLOOKUP(M247,Liste!$B$2:$D$13,3,FALSE),"")</f>
        <v>56</v>
      </c>
    </row>
    <row r="248" spans="8:14" x14ac:dyDescent="0.25">
      <c r="H248" s="31" t="str">
        <f t="shared" si="3"/>
        <v>YSLY-JZ 4x2,5mm²</v>
      </c>
      <c r="I248" s="32" t="s">
        <v>125</v>
      </c>
      <c r="J248" s="33">
        <v>4</v>
      </c>
      <c r="K248" s="33">
        <v>2.5</v>
      </c>
      <c r="L248" s="40"/>
      <c r="M248" s="34" t="s">
        <v>0</v>
      </c>
      <c r="N248" s="35">
        <f>IF(ISTEXT(I248),VLOOKUP(M248,Liste!$B$2:$D$13,3,FALSE),"")</f>
        <v>56</v>
      </c>
    </row>
    <row r="249" spans="8:14" x14ac:dyDescent="0.25">
      <c r="H249" s="31" t="str">
        <f t="shared" si="3"/>
        <v>YSLY-JZ 4x4mm²</v>
      </c>
      <c r="I249" s="32" t="s">
        <v>125</v>
      </c>
      <c r="J249" s="33">
        <v>4</v>
      </c>
      <c r="K249" s="33">
        <v>4</v>
      </c>
      <c r="L249" s="40"/>
      <c r="M249" s="34" t="s">
        <v>0</v>
      </c>
      <c r="N249" s="35">
        <f>IF(ISTEXT(I249),VLOOKUP(M249,Liste!$B$2:$D$13,3,FALSE),"")</f>
        <v>56</v>
      </c>
    </row>
    <row r="250" spans="8:14" x14ac:dyDescent="0.25">
      <c r="H250" s="31" t="str">
        <f t="shared" si="3"/>
        <v>YSLY-JZ 4x6mm²</v>
      </c>
      <c r="I250" s="32" t="s">
        <v>125</v>
      </c>
      <c r="J250" s="33">
        <v>4</v>
      </c>
      <c r="K250" s="33">
        <v>6</v>
      </c>
      <c r="L250" s="40"/>
      <c r="M250" s="34" t="s">
        <v>0</v>
      </c>
      <c r="N250" s="35">
        <f>IF(ISTEXT(I250),VLOOKUP(M250,Liste!$B$2:$D$13,3,FALSE),"")</f>
        <v>56</v>
      </c>
    </row>
    <row r="251" spans="8:14" x14ac:dyDescent="0.25">
      <c r="H251" s="31" t="str">
        <f t="shared" si="3"/>
        <v>YSLY-JZ 4x10mm²</v>
      </c>
      <c r="I251" s="32" t="s">
        <v>125</v>
      </c>
      <c r="J251" s="33">
        <v>4</v>
      </c>
      <c r="K251" s="33">
        <v>10</v>
      </c>
      <c r="L251" s="40"/>
      <c r="M251" s="34" t="s">
        <v>0</v>
      </c>
      <c r="N251" s="35">
        <f>IF(ISTEXT(I251),VLOOKUP(M251,Liste!$B$2:$D$13,3,FALSE),"")</f>
        <v>56</v>
      </c>
    </row>
    <row r="252" spans="8:14" x14ac:dyDescent="0.25">
      <c r="H252" s="31" t="str">
        <f t="shared" si="3"/>
        <v>YSLY-JZ 4x16mm²</v>
      </c>
      <c r="I252" s="32" t="s">
        <v>125</v>
      </c>
      <c r="J252" s="33">
        <v>4</v>
      </c>
      <c r="K252" s="33">
        <v>16</v>
      </c>
      <c r="L252" s="40"/>
      <c r="M252" s="34" t="s">
        <v>0</v>
      </c>
      <c r="N252" s="35">
        <f>IF(ISTEXT(I252),VLOOKUP(M252,Liste!$B$2:$D$13,3,FALSE),"")</f>
        <v>56</v>
      </c>
    </row>
    <row r="253" spans="8:14" x14ac:dyDescent="0.25">
      <c r="H253" s="31" t="str">
        <f t="shared" si="3"/>
        <v>YSLY-JZ 4x25mm²</v>
      </c>
      <c r="I253" s="32" t="s">
        <v>125</v>
      </c>
      <c r="J253" s="33">
        <v>4</v>
      </c>
      <c r="K253" s="33">
        <v>25</v>
      </c>
      <c r="L253" s="40"/>
      <c r="M253" s="34" t="s">
        <v>0</v>
      </c>
      <c r="N253" s="35">
        <f>IF(ISTEXT(I253),VLOOKUP(M253,Liste!$B$2:$D$13,3,FALSE),"")</f>
        <v>56</v>
      </c>
    </row>
    <row r="254" spans="8:14" x14ac:dyDescent="0.25">
      <c r="H254" s="31" t="str">
        <f t="shared" si="3"/>
        <v>YSLY-JZ 4x35mm²</v>
      </c>
      <c r="I254" s="32" t="s">
        <v>125</v>
      </c>
      <c r="J254" s="33">
        <v>4</v>
      </c>
      <c r="K254" s="33">
        <v>35</v>
      </c>
      <c r="L254" s="40"/>
      <c r="M254" s="34" t="s">
        <v>0</v>
      </c>
      <c r="N254" s="35">
        <f>IF(ISTEXT(I254),VLOOKUP(M254,Liste!$B$2:$D$13,3,FALSE),"")</f>
        <v>56</v>
      </c>
    </row>
    <row r="255" spans="8:14" x14ac:dyDescent="0.25">
      <c r="H255" s="31" t="str">
        <f t="shared" si="3"/>
        <v>YSLY-JZ 5x1,5mm²</v>
      </c>
      <c r="I255" s="32" t="s">
        <v>125</v>
      </c>
      <c r="J255" s="33">
        <v>5</v>
      </c>
      <c r="K255" s="33">
        <v>1.5</v>
      </c>
      <c r="L255" s="40"/>
      <c r="M255" s="34" t="s">
        <v>0</v>
      </c>
      <c r="N255" s="35">
        <f>IF(ISTEXT(I255),VLOOKUP(M255,Liste!$B$2:$D$13,3,FALSE),"")</f>
        <v>56</v>
      </c>
    </row>
    <row r="256" spans="8:14" x14ac:dyDescent="0.25">
      <c r="H256" s="31" t="str">
        <f t="shared" si="3"/>
        <v>YSLY-JZ 5x2,5mm²</v>
      </c>
      <c r="I256" s="32" t="s">
        <v>125</v>
      </c>
      <c r="J256" s="33">
        <v>5</v>
      </c>
      <c r="K256" s="33">
        <v>2.5</v>
      </c>
      <c r="L256" s="40"/>
      <c r="M256" s="34" t="s">
        <v>0</v>
      </c>
      <c r="N256" s="35">
        <f>IF(ISTEXT(I256),VLOOKUP(M256,Liste!$B$2:$D$13,3,FALSE),"")</f>
        <v>56</v>
      </c>
    </row>
    <row r="257" spans="8:14" x14ac:dyDescent="0.25">
      <c r="H257" s="31" t="str">
        <f t="shared" si="3"/>
        <v>YSLY-JZ 5x4mm²</v>
      </c>
      <c r="I257" s="32" t="s">
        <v>125</v>
      </c>
      <c r="J257" s="33">
        <v>5</v>
      </c>
      <c r="K257" s="33">
        <v>4</v>
      </c>
      <c r="L257" s="41"/>
      <c r="M257" s="34" t="s">
        <v>0</v>
      </c>
      <c r="N257" s="35">
        <f>IF(ISTEXT(I257),VLOOKUP(M257,Liste!$B$2:$D$13,3,FALSE),"")</f>
        <v>56</v>
      </c>
    </row>
    <row r="258" spans="8:14" x14ac:dyDescent="0.25">
      <c r="H258" s="31" t="str">
        <f t="shared" si="3"/>
        <v>YSLY-JZ 5x6mm²</v>
      </c>
      <c r="I258" s="36" t="s">
        <v>125</v>
      </c>
      <c r="J258" s="34">
        <v>5</v>
      </c>
      <c r="K258" s="34">
        <v>6</v>
      </c>
      <c r="L258" s="40"/>
      <c r="M258" s="34" t="s">
        <v>0</v>
      </c>
      <c r="N258" s="35">
        <f>IF(ISTEXT(I258),VLOOKUP(M258,Liste!$B$2:$D$13,3,FALSE),"")</f>
        <v>56</v>
      </c>
    </row>
    <row r="259" spans="8:14" x14ac:dyDescent="0.25">
      <c r="H259" s="31" t="str">
        <f t="shared" ref="H259:H322" si="4">IF(ISTEXT(I259),I259&amp;" "&amp;J259&amp;"x"&amp;K259&amp;"mm²","")</f>
        <v>YSLY-JZ 5x10mm²</v>
      </c>
      <c r="I259" s="36" t="s">
        <v>125</v>
      </c>
      <c r="J259" s="34">
        <v>5</v>
      </c>
      <c r="K259" s="34">
        <v>10</v>
      </c>
      <c r="L259" s="40"/>
      <c r="M259" s="34" t="s">
        <v>0</v>
      </c>
      <c r="N259" s="35">
        <f>IF(ISTEXT(I259),VLOOKUP(M259,Liste!$B$2:$D$13,3,FALSE),"")</f>
        <v>56</v>
      </c>
    </row>
    <row r="260" spans="8:14" x14ac:dyDescent="0.25">
      <c r="H260" s="31" t="str">
        <f t="shared" si="4"/>
        <v>YSLY-JZ 5x16mm²</v>
      </c>
      <c r="I260" s="36" t="s">
        <v>125</v>
      </c>
      <c r="J260" s="34">
        <v>5</v>
      </c>
      <c r="K260" s="34">
        <v>16</v>
      </c>
      <c r="L260" s="40"/>
      <c r="M260" s="34" t="s">
        <v>0</v>
      </c>
      <c r="N260" s="35">
        <f>IF(ISTEXT(I260),VLOOKUP(M260,Liste!$B$2:$D$13,3,FALSE),"")</f>
        <v>56</v>
      </c>
    </row>
    <row r="261" spans="8:14" x14ac:dyDescent="0.25">
      <c r="H261" s="31" t="str">
        <f t="shared" si="4"/>
        <v>YSLY-JZ 5x25mm²</v>
      </c>
      <c r="I261" s="36" t="s">
        <v>125</v>
      </c>
      <c r="J261" s="34">
        <v>5</v>
      </c>
      <c r="K261" s="34">
        <v>25</v>
      </c>
      <c r="L261" s="41"/>
      <c r="M261" s="34" t="s">
        <v>0</v>
      </c>
      <c r="N261" s="35">
        <f>IF(ISTEXT(I261),VLOOKUP(M261,Liste!$B$2:$D$13,3,FALSE),"")</f>
        <v>56</v>
      </c>
    </row>
    <row r="262" spans="8:14" x14ac:dyDescent="0.25">
      <c r="H262" s="31" t="str">
        <f t="shared" si="4"/>
        <v>YSLY-JZ 5x35mm²</v>
      </c>
      <c r="I262" s="36" t="s">
        <v>125</v>
      </c>
      <c r="J262" s="34">
        <v>5</v>
      </c>
      <c r="K262" s="34">
        <v>35</v>
      </c>
      <c r="L262" s="41"/>
      <c r="M262" s="34" t="s">
        <v>0</v>
      </c>
      <c r="N262" s="35">
        <f>IF(ISTEXT(I262),VLOOKUP(M262,Liste!$B$2:$D$13,3,FALSE),"")</f>
        <v>56</v>
      </c>
    </row>
    <row r="263" spans="8:14" x14ac:dyDescent="0.25">
      <c r="H263" s="31" t="str">
        <f t="shared" si="4"/>
        <v>YSLY-JZ 7x1,5mm²</v>
      </c>
      <c r="I263" s="36" t="s">
        <v>125</v>
      </c>
      <c r="J263" s="34">
        <v>7</v>
      </c>
      <c r="K263" s="34">
        <v>1.5</v>
      </c>
      <c r="L263" s="41"/>
      <c r="M263" s="34" t="s">
        <v>0</v>
      </c>
      <c r="N263" s="35">
        <f>IF(ISTEXT(I263),VLOOKUP(M263,Liste!$B$2:$D$13,3,FALSE),"")</f>
        <v>56</v>
      </c>
    </row>
    <row r="264" spans="8:14" x14ac:dyDescent="0.25">
      <c r="H264" s="31" t="str">
        <f t="shared" si="4"/>
        <v>YSLY-JZ 7x2,5mm²</v>
      </c>
      <c r="I264" s="36" t="s">
        <v>125</v>
      </c>
      <c r="J264" s="34">
        <v>7</v>
      </c>
      <c r="K264" s="34">
        <v>2.5</v>
      </c>
      <c r="L264" s="41"/>
      <c r="M264" s="34" t="s">
        <v>0</v>
      </c>
      <c r="N264" s="35">
        <f>IF(ISTEXT(I264),VLOOKUP(M264,Liste!$B$2:$D$13,3,FALSE),"")</f>
        <v>56</v>
      </c>
    </row>
    <row r="265" spans="8:14" x14ac:dyDescent="0.25">
      <c r="H265" s="31" t="str">
        <f t="shared" si="4"/>
        <v>NAYY-J 4x16mm²</v>
      </c>
      <c r="I265" s="36" t="s">
        <v>116</v>
      </c>
      <c r="J265" s="34">
        <v>4</v>
      </c>
      <c r="K265" s="34">
        <v>16</v>
      </c>
      <c r="L265" s="40"/>
      <c r="M265" s="34" t="s">
        <v>1</v>
      </c>
      <c r="N265" s="35">
        <f>IF(ISTEXT(I265),VLOOKUP(M265,Liste!$B$2:$D$13,3,FALSE),"")</f>
        <v>36</v>
      </c>
    </row>
    <row r="266" spans="8:14" x14ac:dyDescent="0.25">
      <c r="H266" s="31" t="str">
        <f t="shared" si="4"/>
        <v>NAYY-J 4x25mm²</v>
      </c>
      <c r="I266" s="36" t="s">
        <v>116</v>
      </c>
      <c r="J266" s="34">
        <v>4</v>
      </c>
      <c r="K266" s="34">
        <v>25</v>
      </c>
      <c r="L266" s="40"/>
      <c r="M266" s="34" t="s">
        <v>1</v>
      </c>
      <c r="N266" s="35">
        <f>IF(ISTEXT(I266),VLOOKUP(M266,Liste!$B$2:$D$13,3,FALSE),"")</f>
        <v>36</v>
      </c>
    </row>
    <row r="267" spans="8:14" x14ac:dyDescent="0.25">
      <c r="H267" s="31" t="str">
        <f t="shared" si="4"/>
        <v>NAYY-J 4x35mm²</v>
      </c>
      <c r="I267" s="36" t="s">
        <v>116</v>
      </c>
      <c r="J267" s="34">
        <v>4</v>
      </c>
      <c r="K267" s="34">
        <v>35</v>
      </c>
      <c r="L267" s="40"/>
      <c r="M267" s="34" t="s">
        <v>1</v>
      </c>
      <c r="N267" s="35">
        <f>IF(ISTEXT(I267),VLOOKUP(M267,Liste!$B$2:$D$13,3,FALSE),"")</f>
        <v>36</v>
      </c>
    </row>
    <row r="268" spans="8:14" x14ac:dyDescent="0.25">
      <c r="H268" s="31" t="str">
        <f t="shared" si="4"/>
        <v>NAYY-J 4x50mm²</v>
      </c>
      <c r="I268" s="36" t="s">
        <v>116</v>
      </c>
      <c r="J268" s="34">
        <v>4</v>
      </c>
      <c r="K268" s="34">
        <v>50</v>
      </c>
      <c r="L268" s="40"/>
      <c r="M268" s="34" t="s">
        <v>1</v>
      </c>
      <c r="N268" s="35">
        <f>IF(ISTEXT(I268),VLOOKUP(M268,Liste!$B$2:$D$13,3,FALSE),"")</f>
        <v>36</v>
      </c>
    </row>
    <row r="269" spans="8:14" x14ac:dyDescent="0.25">
      <c r="H269" s="31" t="str">
        <f t="shared" si="4"/>
        <v>NAYY-J 4x70mm²</v>
      </c>
      <c r="I269" s="36" t="s">
        <v>116</v>
      </c>
      <c r="J269" s="34">
        <v>4</v>
      </c>
      <c r="K269" s="34">
        <v>70</v>
      </c>
      <c r="L269" s="40"/>
      <c r="M269" s="34" t="s">
        <v>1</v>
      </c>
      <c r="N269" s="35">
        <f>IF(ISTEXT(I269),VLOOKUP(M269,Liste!$B$2:$D$13,3,FALSE),"")</f>
        <v>36</v>
      </c>
    </row>
    <row r="270" spans="8:14" x14ac:dyDescent="0.25">
      <c r="H270" s="31" t="str">
        <f t="shared" si="4"/>
        <v>NAYY-J 4x95mm²</v>
      </c>
      <c r="I270" s="36" t="s">
        <v>116</v>
      </c>
      <c r="J270" s="34">
        <v>4</v>
      </c>
      <c r="K270" s="34">
        <v>95</v>
      </c>
      <c r="L270" s="40"/>
      <c r="M270" s="34" t="s">
        <v>1</v>
      </c>
      <c r="N270" s="35">
        <f>IF(ISTEXT(I270),VLOOKUP(M270,Liste!$B$2:$D$13,3,FALSE),"")</f>
        <v>36</v>
      </c>
    </row>
    <row r="271" spans="8:14" x14ac:dyDescent="0.25">
      <c r="H271" s="31" t="str">
        <f t="shared" si="4"/>
        <v>NAYY-J 4x120mm²</v>
      </c>
      <c r="I271" s="36" t="s">
        <v>116</v>
      </c>
      <c r="J271" s="34">
        <v>4</v>
      </c>
      <c r="K271" s="34">
        <v>120</v>
      </c>
      <c r="L271" s="40"/>
      <c r="M271" s="34" t="s">
        <v>1</v>
      </c>
      <c r="N271" s="35">
        <f>IF(ISTEXT(I271),VLOOKUP(M271,Liste!$B$2:$D$13,3,FALSE),"")</f>
        <v>36</v>
      </c>
    </row>
    <row r="272" spans="8:14" x14ac:dyDescent="0.25">
      <c r="H272" s="31" t="str">
        <f t="shared" si="4"/>
        <v>NAYY-J 4x150mm²</v>
      </c>
      <c r="I272" s="36" t="s">
        <v>116</v>
      </c>
      <c r="J272" s="34">
        <v>4</v>
      </c>
      <c r="K272" s="34">
        <v>150</v>
      </c>
      <c r="L272" s="40"/>
      <c r="M272" s="34" t="s">
        <v>1</v>
      </c>
      <c r="N272" s="35">
        <f>IF(ISTEXT(I272),VLOOKUP(M272,Liste!$B$2:$D$13,3,FALSE),"")</f>
        <v>36</v>
      </c>
    </row>
    <row r="273" spans="8:14" x14ac:dyDescent="0.25">
      <c r="H273" s="31" t="str">
        <f t="shared" si="4"/>
        <v>NAYY-J 4x185mm²</v>
      </c>
      <c r="I273" s="36" t="s">
        <v>116</v>
      </c>
      <c r="J273" s="34">
        <v>4</v>
      </c>
      <c r="K273" s="34">
        <v>185</v>
      </c>
      <c r="L273" s="40"/>
      <c r="M273" s="34" t="s">
        <v>1</v>
      </c>
      <c r="N273" s="35">
        <f>IF(ISTEXT(I273),VLOOKUP(M273,Liste!$B$2:$D$13,3,FALSE),"")</f>
        <v>36</v>
      </c>
    </row>
    <row r="274" spans="8:14" x14ac:dyDescent="0.25">
      <c r="H274" s="31" t="str">
        <f t="shared" si="4"/>
        <v>NAYY-J 4x240mm²</v>
      </c>
      <c r="I274" s="36" t="s">
        <v>116</v>
      </c>
      <c r="J274" s="34">
        <v>4</v>
      </c>
      <c r="K274" s="34">
        <v>240</v>
      </c>
      <c r="L274" s="40"/>
      <c r="M274" s="34" t="s">
        <v>1</v>
      </c>
      <c r="N274" s="35">
        <f>IF(ISTEXT(I274),VLOOKUP(M274,Liste!$B$2:$D$13,3,FALSE),"")</f>
        <v>36</v>
      </c>
    </row>
    <row r="275" spans="8:14" x14ac:dyDescent="0.25">
      <c r="H275" s="31" t="str">
        <f t="shared" si="4"/>
        <v>NAYY-J 4x300mm²</v>
      </c>
      <c r="I275" s="36" t="s">
        <v>116</v>
      </c>
      <c r="J275" s="34">
        <v>4</v>
      </c>
      <c r="K275" s="34">
        <v>300</v>
      </c>
      <c r="L275" s="40"/>
      <c r="M275" s="34" t="s">
        <v>1</v>
      </c>
      <c r="N275" s="35">
        <f>IF(ISTEXT(I275),VLOOKUP(M275,Liste!$B$2:$D$13,3,FALSE),"")</f>
        <v>36</v>
      </c>
    </row>
    <row r="276" spans="8:14" x14ac:dyDescent="0.25">
      <c r="H276" s="31" t="str">
        <f t="shared" si="4"/>
        <v>NAYY-J 4x500mm²</v>
      </c>
      <c r="I276" s="36" t="s">
        <v>116</v>
      </c>
      <c r="J276" s="34">
        <v>4</v>
      </c>
      <c r="K276" s="34">
        <v>500</v>
      </c>
      <c r="L276" s="40"/>
      <c r="M276" s="34" t="s">
        <v>1</v>
      </c>
      <c r="N276" s="35">
        <f>IF(ISTEXT(I276),VLOOKUP(M276,Liste!$B$2:$D$13,3,FALSE),"")</f>
        <v>36</v>
      </c>
    </row>
    <row r="277" spans="8:14" x14ac:dyDescent="0.25">
      <c r="H277" s="31" t="str">
        <f t="shared" si="4"/>
        <v>NAYY-O 4x16mm²</v>
      </c>
      <c r="I277" s="36" t="s">
        <v>143</v>
      </c>
      <c r="J277" s="34">
        <v>4</v>
      </c>
      <c r="K277" s="34">
        <v>16</v>
      </c>
      <c r="L277" s="40"/>
      <c r="M277" s="34" t="s">
        <v>1</v>
      </c>
      <c r="N277" s="35">
        <f>IF(ISTEXT(I277),VLOOKUP(M277,Liste!$B$2:$D$13,3,FALSE),"")</f>
        <v>36</v>
      </c>
    </row>
    <row r="278" spans="8:14" x14ac:dyDescent="0.25">
      <c r="H278" s="31" t="str">
        <f t="shared" si="4"/>
        <v>NAYY-O 4x25mm²</v>
      </c>
      <c r="I278" s="36" t="s">
        <v>143</v>
      </c>
      <c r="J278" s="34">
        <v>4</v>
      </c>
      <c r="K278" s="34">
        <v>25</v>
      </c>
      <c r="L278" s="40"/>
      <c r="M278" s="34" t="s">
        <v>1</v>
      </c>
      <c r="N278" s="35">
        <f>IF(ISTEXT(I278),VLOOKUP(M278,Liste!$B$2:$D$13,3,FALSE),"")</f>
        <v>36</v>
      </c>
    </row>
    <row r="279" spans="8:14" x14ac:dyDescent="0.25">
      <c r="H279" s="31" t="str">
        <f t="shared" si="4"/>
        <v>NAYY-O 4x35mm²</v>
      </c>
      <c r="I279" s="36" t="s">
        <v>143</v>
      </c>
      <c r="J279" s="34">
        <v>4</v>
      </c>
      <c r="K279" s="34">
        <v>35</v>
      </c>
      <c r="L279" s="40"/>
      <c r="M279" s="34" t="s">
        <v>1</v>
      </c>
      <c r="N279" s="35">
        <f>IF(ISTEXT(I279),VLOOKUP(M279,Liste!$B$2:$D$13,3,FALSE),"")</f>
        <v>36</v>
      </c>
    </row>
    <row r="280" spans="8:14" x14ac:dyDescent="0.25">
      <c r="H280" s="31" t="str">
        <f t="shared" si="4"/>
        <v>NAYY-O 4x50mm²</v>
      </c>
      <c r="I280" s="36" t="s">
        <v>143</v>
      </c>
      <c r="J280" s="34">
        <v>4</v>
      </c>
      <c r="K280" s="34">
        <v>50</v>
      </c>
      <c r="L280" s="40"/>
      <c r="M280" s="34" t="s">
        <v>1</v>
      </c>
      <c r="N280" s="35">
        <f>IF(ISTEXT(I280),VLOOKUP(M280,Liste!$B$2:$D$13,3,FALSE),"")</f>
        <v>36</v>
      </c>
    </row>
    <row r="281" spans="8:14" x14ac:dyDescent="0.25">
      <c r="H281" s="31" t="str">
        <f t="shared" si="4"/>
        <v>NAYY-O 4x70mm²</v>
      </c>
      <c r="I281" s="36" t="s">
        <v>143</v>
      </c>
      <c r="J281" s="34">
        <v>4</v>
      </c>
      <c r="K281" s="34">
        <v>70</v>
      </c>
      <c r="L281" s="40"/>
      <c r="M281" s="34" t="s">
        <v>1</v>
      </c>
      <c r="N281" s="35">
        <f>IF(ISTEXT(I281),VLOOKUP(M281,Liste!$B$2:$D$13,3,FALSE),"")</f>
        <v>36</v>
      </c>
    </row>
    <row r="282" spans="8:14" x14ac:dyDescent="0.25">
      <c r="H282" s="31" t="str">
        <f t="shared" si="4"/>
        <v>NAYY-O 4x95mm²</v>
      </c>
      <c r="I282" s="36" t="s">
        <v>143</v>
      </c>
      <c r="J282" s="34">
        <v>4</v>
      </c>
      <c r="K282" s="34">
        <v>95</v>
      </c>
      <c r="L282" s="40"/>
      <c r="M282" s="34" t="s">
        <v>1</v>
      </c>
      <c r="N282" s="35">
        <f>IF(ISTEXT(I282),VLOOKUP(M282,Liste!$B$2:$D$13,3,FALSE),"")</f>
        <v>36</v>
      </c>
    </row>
    <row r="283" spans="8:14" x14ac:dyDescent="0.25">
      <c r="H283" s="31" t="str">
        <f t="shared" si="4"/>
        <v>NAYY-O 4x120mm²</v>
      </c>
      <c r="I283" s="36" t="s">
        <v>143</v>
      </c>
      <c r="J283" s="34">
        <v>4</v>
      </c>
      <c r="K283" s="34">
        <v>120</v>
      </c>
      <c r="L283" s="40"/>
      <c r="M283" s="34" t="s">
        <v>1</v>
      </c>
      <c r="N283" s="35">
        <f>IF(ISTEXT(I283),VLOOKUP(M283,Liste!$B$2:$D$13,3,FALSE),"")</f>
        <v>36</v>
      </c>
    </row>
    <row r="284" spans="8:14" x14ac:dyDescent="0.25">
      <c r="H284" s="31" t="str">
        <f t="shared" si="4"/>
        <v>NAYY-O 4x150mm²</v>
      </c>
      <c r="I284" s="36" t="s">
        <v>143</v>
      </c>
      <c r="J284" s="34">
        <v>4</v>
      </c>
      <c r="K284" s="34">
        <v>150</v>
      </c>
      <c r="L284" s="40"/>
      <c r="M284" s="34" t="s">
        <v>1</v>
      </c>
      <c r="N284" s="35">
        <f>IF(ISTEXT(I284),VLOOKUP(M284,Liste!$B$2:$D$13,3,FALSE),"")</f>
        <v>36</v>
      </c>
    </row>
    <row r="285" spans="8:14" x14ac:dyDescent="0.25">
      <c r="H285" s="31" t="str">
        <f t="shared" si="4"/>
        <v>NAYY-O 4x185mm²</v>
      </c>
      <c r="I285" s="36" t="s">
        <v>143</v>
      </c>
      <c r="J285" s="34">
        <v>4</v>
      </c>
      <c r="K285" s="34">
        <v>185</v>
      </c>
      <c r="L285" s="40"/>
      <c r="M285" s="34" t="s">
        <v>1</v>
      </c>
      <c r="N285" s="35">
        <f>IF(ISTEXT(I285),VLOOKUP(M285,Liste!$B$2:$D$13,3,FALSE),"")</f>
        <v>36</v>
      </c>
    </row>
    <row r="286" spans="8:14" x14ac:dyDescent="0.25">
      <c r="H286" s="31" t="str">
        <f t="shared" si="4"/>
        <v>NAYY-O 4x240mm²</v>
      </c>
      <c r="I286" s="36" t="s">
        <v>143</v>
      </c>
      <c r="J286" s="34">
        <v>4</v>
      </c>
      <c r="K286" s="34">
        <v>240</v>
      </c>
      <c r="L286" s="40"/>
      <c r="M286" s="34" t="s">
        <v>1</v>
      </c>
      <c r="N286" s="35">
        <f>IF(ISTEXT(I286),VLOOKUP(M286,Liste!$B$2:$D$13,3,FALSE),"")</f>
        <v>36</v>
      </c>
    </row>
    <row r="287" spans="8:14" x14ac:dyDescent="0.25">
      <c r="H287" s="31" t="str">
        <f t="shared" si="4"/>
        <v>NAYY-O 4x300mm²</v>
      </c>
      <c r="I287" s="36" t="s">
        <v>143</v>
      </c>
      <c r="J287" s="34">
        <v>4</v>
      </c>
      <c r="K287" s="34">
        <v>300</v>
      </c>
      <c r="L287" s="40"/>
      <c r="M287" s="34" t="s">
        <v>1</v>
      </c>
      <c r="N287" s="35">
        <f>IF(ISTEXT(I287),VLOOKUP(M287,Liste!$B$2:$D$13,3,FALSE),"")</f>
        <v>36</v>
      </c>
    </row>
    <row r="288" spans="8:14" x14ac:dyDescent="0.25">
      <c r="H288" s="31" t="str">
        <f t="shared" si="4"/>
        <v>NAYY-O 4x500mm²</v>
      </c>
      <c r="I288" s="36" t="s">
        <v>143</v>
      </c>
      <c r="J288" s="34">
        <v>4</v>
      </c>
      <c r="K288" s="34">
        <v>500</v>
      </c>
      <c r="L288" s="40"/>
      <c r="M288" s="34" t="s">
        <v>1</v>
      </c>
      <c r="N288" s="35">
        <f>IF(ISTEXT(I288),VLOOKUP(M288,Liste!$B$2:$D$13,3,FALSE),"")</f>
        <v>36</v>
      </c>
    </row>
    <row r="289" spans="8:14" x14ac:dyDescent="0.25">
      <c r="H289" s="31" t="str">
        <f t="shared" si="4"/>
        <v>NAYY-J 5x10mm²</v>
      </c>
      <c r="I289" s="36" t="s">
        <v>116</v>
      </c>
      <c r="J289" s="34">
        <v>5</v>
      </c>
      <c r="K289" s="34">
        <v>10</v>
      </c>
      <c r="L289" s="40"/>
      <c r="M289" s="34" t="s">
        <v>1</v>
      </c>
      <c r="N289" s="35">
        <f>IF(ISTEXT(I289),VLOOKUP(M289,Liste!$B$2:$D$13,3,FALSE),"")</f>
        <v>36</v>
      </c>
    </row>
    <row r="290" spans="8:14" x14ac:dyDescent="0.25">
      <c r="H290" s="31" t="str">
        <f t="shared" si="4"/>
        <v>NAYY-J 5x16mm²</v>
      </c>
      <c r="I290" s="36" t="s">
        <v>116</v>
      </c>
      <c r="J290" s="34">
        <v>5</v>
      </c>
      <c r="K290" s="34">
        <v>16</v>
      </c>
      <c r="L290" s="40"/>
      <c r="M290" s="34" t="s">
        <v>1</v>
      </c>
      <c r="N290" s="35">
        <f>IF(ISTEXT(I290),VLOOKUP(M290,Liste!$B$2:$D$13,3,FALSE),"")</f>
        <v>36</v>
      </c>
    </row>
    <row r="291" spans="8:14" x14ac:dyDescent="0.25">
      <c r="H291" s="31" t="str">
        <f t="shared" si="4"/>
        <v>NAYY-J 5x25mm²</v>
      </c>
      <c r="I291" s="36" t="s">
        <v>116</v>
      </c>
      <c r="J291" s="34">
        <v>5</v>
      </c>
      <c r="K291" s="34">
        <v>25</v>
      </c>
      <c r="L291" s="40"/>
      <c r="M291" s="34" t="s">
        <v>1</v>
      </c>
      <c r="N291" s="35">
        <f>IF(ISTEXT(I291),VLOOKUP(M291,Liste!$B$2:$D$13,3,FALSE),"")</f>
        <v>36</v>
      </c>
    </row>
    <row r="292" spans="8:14" x14ac:dyDescent="0.25">
      <c r="H292" s="31" t="str">
        <f t="shared" si="4"/>
        <v>NAYY-J 5x35mm²</v>
      </c>
      <c r="I292" s="36" t="s">
        <v>116</v>
      </c>
      <c r="J292" s="34">
        <v>5</v>
      </c>
      <c r="K292" s="34">
        <v>35</v>
      </c>
      <c r="L292" s="40"/>
      <c r="M292" s="34" t="s">
        <v>1</v>
      </c>
      <c r="N292" s="35">
        <f>IF(ISTEXT(I292),VLOOKUP(M292,Liste!$B$2:$D$13,3,FALSE),"")</f>
        <v>36</v>
      </c>
    </row>
    <row r="293" spans="8:14" x14ac:dyDescent="0.25">
      <c r="H293" s="31" t="str">
        <f t="shared" si="4"/>
        <v>NAYY-J 5x50mm²</v>
      </c>
      <c r="I293" s="36" t="s">
        <v>116</v>
      </c>
      <c r="J293" s="34">
        <v>5</v>
      </c>
      <c r="K293" s="34">
        <v>50</v>
      </c>
      <c r="L293" s="40"/>
      <c r="M293" s="34" t="s">
        <v>1</v>
      </c>
      <c r="N293" s="35">
        <f>IF(ISTEXT(I293),VLOOKUP(M293,Liste!$B$2:$D$13,3,FALSE),"")</f>
        <v>36</v>
      </c>
    </row>
    <row r="294" spans="8:14" x14ac:dyDescent="0.25">
      <c r="H294" s="31" t="str">
        <f t="shared" si="4"/>
        <v>NAYY-J 5x70mm²</v>
      </c>
      <c r="I294" s="36" t="s">
        <v>116</v>
      </c>
      <c r="J294" s="34">
        <v>5</v>
      </c>
      <c r="K294" s="34">
        <v>70</v>
      </c>
      <c r="L294" s="40"/>
      <c r="M294" s="34" t="s">
        <v>1</v>
      </c>
      <c r="N294" s="35">
        <f>IF(ISTEXT(I294),VLOOKUP(M294,Liste!$B$2:$D$13,3,FALSE),"")</f>
        <v>36</v>
      </c>
    </row>
    <row r="295" spans="8:14" x14ac:dyDescent="0.25">
      <c r="H295" s="31" t="str">
        <f t="shared" si="4"/>
        <v>NAYY-J 5x95mm²</v>
      </c>
      <c r="I295" s="36" t="s">
        <v>116</v>
      </c>
      <c r="J295" s="34">
        <v>5</v>
      </c>
      <c r="K295" s="34">
        <v>95</v>
      </c>
      <c r="L295" s="40"/>
      <c r="M295" s="34" t="s">
        <v>1</v>
      </c>
      <c r="N295" s="35">
        <f>IF(ISTEXT(I295),VLOOKUP(M295,Liste!$B$2:$D$13,3,FALSE),"")</f>
        <v>36</v>
      </c>
    </row>
    <row r="296" spans="8:14" x14ac:dyDescent="0.25">
      <c r="H296" s="31" t="str">
        <f t="shared" si="4"/>
        <v>NAYY-J 5x120mm²</v>
      </c>
      <c r="I296" s="36" t="s">
        <v>116</v>
      </c>
      <c r="J296" s="34">
        <v>5</v>
      </c>
      <c r="K296" s="34">
        <v>120</v>
      </c>
      <c r="L296" s="40"/>
      <c r="M296" s="34" t="s">
        <v>1</v>
      </c>
      <c r="N296" s="35">
        <f>IF(ISTEXT(I296),VLOOKUP(M296,Liste!$B$2:$D$13,3,FALSE),"")</f>
        <v>36</v>
      </c>
    </row>
    <row r="297" spans="8:14" x14ac:dyDescent="0.25">
      <c r="H297" s="31" t="str">
        <f t="shared" si="4"/>
        <v>NAYY-J 5x150mm²</v>
      </c>
      <c r="I297" s="36" t="s">
        <v>116</v>
      </c>
      <c r="J297" s="34">
        <v>5</v>
      </c>
      <c r="K297" s="34">
        <v>150</v>
      </c>
      <c r="L297" s="40"/>
      <c r="M297" s="34" t="s">
        <v>1</v>
      </c>
      <c r="N297" s="35">
        <f>IF(ISTEXT(I297),VLOOKUP(M297,Liste!$B$2:$D$13,3,FALSE),"")</f>
        <v>36</v>
      </c>
    </row>
    <row r="298" spans="8:14" x14ac:dyDescent="0.25">
      <c r="H298" s="31" t="str">
        <f t="shared" si="4"/>
        <v>NAYY-J 5x185mm²</v>
      </c>
      <c r="I298" s="36" t="s">
        <v>116</v>
      </c>
      <c r="J298" s="34">
        <v>5</v>
      </c>
      <c r="K298" s="34">
        <v>185</v>
      </c>
      <c r="L298" s="40"/>
      <c r="M298" s="34" t="s">
        <v>1</v>
      </c>
      <c r="N298" s="35">
        <f>IF(ISTEXT(I298),VLOOKUP(M298,Liste!$B$2:$D$13,3,FALSE),"")</f>
        <v>36</v>
      </c>
    </row>
    <row r="299" spans="8:14" x14ac:dyDescent="0.25">
      <c r="H299" s="31" t="str">
        <f t="shared" si="4"/>
        <v>NAYY-J 5x240mm²</v>
      </c>
      <c r="I299" s="36" t="s">
        <v>116</v>
      </c>
      <c r="J299" s="34">
        <v>5</v>
      </c>
      <c r="K299" s="34">
        <v>240</v>
      </c>
      <c r="L299" s="40"/>
      <c r="M299" s="34" t="s">
        <v>1</v>
      </c>
      <c r="N299" s="35">
        <f>IF(ISTEXT(I299),VLOOKUP(M299,Liste!$B$2:$D$13,3,FALSE),"")</f>
        <v>36</v>
      </c>
    </row>
    <row r="300" spans="8:14" x14ac:dyDescent="0.25">
      <c r="H300" s="31" t="str">
        <f t="shared" si="4"/>
        <v/>
      </c>
      <c r="I300" s="36"/>
      <c r="J300" s="34"/>
      <c r="K300" s="34"/>
      <c r="L300" s="40"/>
      <c r="M300" s="34"/>
      <c r="N300" s="35" t="str">
        <f>IF(ISTEXT(I300),VLOOKUP(M300,Liste!$B$2:$D$13,3,FALSE),"")</f>
        <v/>
      </c>
    </row>
    <row r="301" spans="8:14" x14ac:dyDescent="0.25">
      <c r="H301" s="31" t="str">
        <f t="shared" si="4"/>
        <v/>
      </c>
      <c r="I301" s="36"/>
      <c r="J301" s="34"/>
      <c r="K301" s="34"/>
      <c r="L301" s="40"/>
      <c r="M301" s="34" t="s">
        <v>94</v>
      </c>
      <c r="N301" s="35" t="str">
        <f>IF(ISTEXT(I301),VLOOKUP(M301,Liste!$B$2:$D$13,3,FALSE),"")</f>
        <v/>
      </c>
    </row>
    <row r="302" spans="8:14" x14ac:dyDescent="0.25">
      <c r="H302" s="31" t="str">
        <f t="shared" si="4"/>
        <v/>
      </c>
      <c r="I302" s="36"/>
      <c r="J302" s="34"/>
      <c r="K302" s="34"/>
      <c r="L302" s="40"/>
      <c r="M302" s="34" t="s">
        <v>94</v>
      </c>
      <c r="N302" s="35" t="str">
        <f>IF(ISTEXT(I302),VLOOKUP(M302,Liste!$B$2:$D$13,3,FALSE),"")</f>
        <v/>
      </c>
    </row>
    <row r="303" spans="8:14" x14ac:dyDescent="0.25">
      <c r="H303" s="31" t="str">
        <f t="shared" si="4"/>
        <v/>
      </c>
      <c r="I303" s="36"/>
      <c r="J303" s="34"/>
      <c r="K303" s="34"/>
      <c r="L303" s="40"/>
      <c r="M303" s="34" t="s">
        <v>94</v>
      </c>
      <c r="N303" s="35" t="str">
        <f>IF(ISTEXT(I303),VLOOKUP(M303,Liste!$B$2:$D$13,3,FALSE),"")</f>
        <v/>
      </c>
    </row>
    <row r="304" spans="8:14" x14ac:dyDescent="0.25">
      <c r="H304" s="31" t="str">
        <f t="shared" si="4"/>
        <v/>
      </c>
      <c r="I304" s="36"/>
      <c r="J304" s="34"/>
      <c r="K304" s="34"/>
      <c r="L304" s="40"/>
      <c r="M304" s="34"/>
      <c r="N304" s="35" t="str">
        <f>IF(ISTEXT(I304),VLOOKUP(M304,Liste!$B$2:$D$13,3,FALSE),"")</f>
        <v/>
      </c>
    </row>
    <row r="305" spans="8:14" x14ac:dyDescent="0.25">
      <c r="H305" s="31" t="str">
        <f t="shared" si="4"/>
        <v/>
      </c>
      <c r="I305" s="36"/>
      <c r="J305" s="34"/>
      <c r="K305" s="34"/>
      <c r="L305" s="40"/>
      <c r="M305" s="34"/>
      <c r="N305" s="35" t="str">
        <f>IF(ISTEXT(I305),VLOOKUP(M305,Liste!$B$2:$D$13,3,FALSE),"")</f>
        <v/>
      </c>
    </row>
    <row r="306" spans="8:14" x14ac:dyDescent="0.25">
      <c r="H306" s="31" t="str">
        <f t="shared" si="4"/>
        <v/>
      </c>
      <c r="I306" s="36"/>
      <c r="J306" s="34"/>
      <c r="K306" s="34"/>
      <c r="L306" s="40"/>
      <c r="M306" s="34"/>
      <c r="N306" s="35" t="str">
        <f>IF(ISTEXT(I306),VLOOKUP(M306,Liste!$B$2:$D$13,3,FALSE),"")</f>
        <v/>
      </c>
    </row>
    <row r="307" spans="8:14" x14ac:dyDescent="0.25">
      <c r="H307" s="31" t="str">
        <f t="shared" si="4"/>
        <v/>
      </c>
      <c r="I307" s="36"/>
      <c r="J307" s="34"/>
      <c r="K307" s="34"/>
      <c r="L307" s="40"/>
      <c r="M307" s="34"/>
      <c r="N307" s="35" t="str">
        <f>IF(ISTEXT(I307),VLOOKUP(M307,Liste!$B$2:$D$13,3,FALSE),"")</f>
        <v/>
      </c>
    </row>
    <row r="308" spans="8:14" x14ac:dyDescent="0.25">
      <c r="H308" s="31" t="str">
        <f t="shared" si="4"/>
        <v/>
      </c>
      <c r="I308" s="36"/>
      <c r="J308" s="34"/>
      <c r="K308" s="34"/>
      <c r="L308" s="40"/>
      <c r="M308" s="34"/>
      <c r="N308" s="35" t="str">
        <f>IF(ISTEXT(I308),VLOOKUP(M308,Liste!$B$2:$D$13,3,FALSE),"")</f>
        <v/>
      </c>
    </row>
    <row r="309" spans="8:14" x14ac:dyDescent="0.25">
      <c r="H309" s="31" t="str">
        <f t="shared" si="4"/>
        <v/>
      </c>
      <c r="I309" s="36"/>
      <c r="J309" s="34"/>
      <c r="K309" s="34"/>
      <c r="L309" s="40"/>
      <c r="M309" s="34"/>
      <c r="N309" s="35" t="str">
        <f>IF(ISTEXT(I309),VLOOKUP(M309,Liste!$B$2:$D$13,3,FALSE),"")</f>
        <v/>
      </c>
    </row>
    <row r="310" spans="8:14" x14ac:dyDescent="0.25">
      <c r="H310" s="31" t="str">
        <f t="shared" si="4"/>
        <v/>
      </c>
      <c r="I310" s="36"/>
      <c r="J310" s="34"/>
      <c r="K310" s="34"/>
      <c r="L310" s="40"/>
      <c r="M310" s="34"/>
      <c r="N310" s="35" t="str">
        <f>IF(ISTEXT(I310),VLOOKUP(M310,Liste!$B$2:$D$13,3,FALSE),"")</f>
        <v/>
      </c>
    </row>
    <row r="311" spans="8:14" x14ac:dyDescent="0.25">
      <c r="H311" s="31" t="str">
        <f t="shared" si="4"/>
        <v/>
      </c>
      <c r="I311" s="36"/>
      <c r="J311" s="34"/>
      <c r="K311" s="34"/>
      <c r="L311" s="40"/>
      <c r="M311" s="34"/>
      <c r="N311" s="35" t="str">
        <f>IF(ISTEXT(I311),VLOOKUP(M311,Liste!$B$2:$D$13,3,FALSE),"")</f>
        <v/>
      </c>
    </row>
    <row r="312" spans="8:14" x14ac:dyDescent="0.25">
      <c r="H312" s="31" t="str">
        <f t="shared" si="4"/>
        <v/>
      </c>
      <c r="I312" s="36"/>
      <c r="J312" s="34"/>
      <c r="K312" s="34"/>
      <c r="L312" s="40"/>
      <c r="M312" s="34"/>
      <c r="N312" s="35" t="str">
        <f>IF(ISTEXT(I312),VLOOKUP(M312,Liste!$B$2:$D$13,3,FALSE),"")</f>
        <v/>
      </c>
    </row>
    <row r="313" spans="8:14" x14ac:dyDescent="0.25">
      <c r="H313" s="31" t="str">
        <f t="shared" si="4"/>
        <v/>
      </c>
      <c r="I313" s="36"/>
      <c r="J313" s="34"/>
      <c r="K313" s="34"/>
      <c r="L313" s="40"/>
      <c r="M313" s="34"/>
      <c r="N313" s="35" t="str">
        <f>IF(ISTEXT(I313),VLOOKUP(M313,Liste!$B$2:$D$13,3,FALSE),"")</f>
        <v/>
      </c>
    </row>
    <row r="314" spans="8:14" x14ac:dyDescent="0.25">
      <c r="H314" s="31" t="str">
        <f t="shared" si="4"/>
        <v/>
      </c>
      <c r="I314" s="36"/>
      <c r="J314" s="34"/>
      <c r="K314" s="34"/>
      <c r="L314" s="40"/>
      <c r="M314" s="34"/>
      <c r="N314" s="35" t="str">
        <f>IF(ISTEXT(I314),VLOOKUP(M314,Liste!$B$2:$D$13,3,FALSE),"")</f>
        <v/>
      </c>
    </row>
    <row r="315" spans="8:14" x14ac:dyDescent="0.25">
      <c r="H315" s="31" t="str">
        <f t="shared" si="4"/>
        <v/>
      </c>
      <c r="I315" s="36"/>
      <c r="J315" s="34"/>
      <c r="K315" s="34"/>
      <c r="L315" s="40"/>
      <c r="M315" s="34"/>
      <c r="N315" s="35" t="str">
        <f>IF(ISTEXT(I315),VLOOKUP(M315,Liste!$B$2:$D$13,3,FALSE),"")</f>
        <v/>
      </c>
    </row>
    <row r="316" spans="8:14" x14ac:dyDescent="0.25">
      <c r="H316" s="31" t="str">
        <f t="shared" si="4"/>
        <v/>
      </c>
      <c r="I316" s="36"/>
      <c r="J316" s="34"/>
      <c r="K316" s="34"/>
      <c r="L316" s="40"/>
      <c r="M316" s="34"/>
      <c r="N316" s="35" t="str">
        <f>IF(ISTEXT(I316),VLOOKUP(M316,Liste!$B$2:$D$13,3,FALSE),"")</f>
        <v/>
      </c>
    </row>
    <row r="317" spans="8:14" x14ac:dyDescent="0.25">
      <c r="H317" s="31" t="str">
        <f t="shared" si="4"/>
        <v/>
      </c>
      <c r="I317" s="36"/>
      <c r="J317" s="34"/>
      <c r="K317" s="34"/>
      <c r="L317" s="40"/>
      <c r="M317" s="34"/>
      <c r="N317" s="35" t="str">
        <f>IF(ISTEXT(I317),VLOOKUP(M317,Liste!$B$2:$D$13,3,FALSE),"")</f>
        <v/>
      </c>
    </row>
    <row r="318" spans="8:14" x14ac:dyDescent="0.25">
      <c r="H318" s="31" t="str">
        <f t="shared" si="4"/>
        <v/>
      </c>
      <c r="I318" s="36"/>
      <c r="J318" s="34"/>
      <c r="K318" s="34"/>
      <c r="L318" s="40"/>
      <c r="M318" s="34"/>
      <c r="N318" s="35" t="str">
        <f>IF(ISTEXT(I318),VLOOKUP(M318,Liste!$B$2:$D$13,3,FALSE),"")</f>
        <v/>
      </c>
    </row>
    <row r="319" spans="8:14" x14ac:dyDescent="0.25">
      <c r="H319" s="31" t="str">
        <f t="shared" si="4"/>
        <v/>
      </c>
      <c r="I319" s="36"/>
      <c r="J319" s="34"/>
      <c r="K319" s="34"/>
      <c r="L319" s="40"/>
      <c r="M319" s="34"/>
      <c r="N319" s="35" t="str">
        <f>IF(ISTEXT(I319),VLOOKUP(M319,Liste!$B$2:$D$13,3,FALSE),"")</f>
        <v/>
      </c>
    </row>
    <row r="320" spans="8:14" x14ac:dyDescent="0.25">
      <c r="H320" s="31" t="str">
        <f t="shared" si="4"/>
        <v/>
      </c>
      <c r="I320" s="36"/>
      <c r="J320" s="34"/>
      <c r="K320" s="34"/>
      <c r="L320" s="40"/>
      <c r="M320" s="34"/>
      <c r="N320" s="35" t="str">
        <f>IF(ISTEXT(I320),VLOOKUP(M320,Liste!$B$2:$D$13,3,FALSE),"")</f>
        <v/>
      </c>
    </row>
    <row r="321" spans="8:14" x14ac:dyDescent="0.25">
      <c r="H321" s="31" t="str">
        <f t="shared" si="4"/>
        <v/>
      </c>
      <c r="I321" s="36"/>
      <c r="J321" s="34"/>
      <c r="K321" s="34"/>
      <c r="L321" s="40"/>
      <c r="M321" s="34"/>
      <c r="N321" s="35" t="str">
        <f>IF(ISTEXT(I321),VLOOKUP(M321,Liste!$B$2:$D$13,3,FALSE),"")</f>
        <v/>
      </c>
    </row>
    <row r="322" spans="8:14" x14ac:dyDescent="0.25">
      <c r="H322" s="31" t="str">
        <f t="shared" si="4"/>
        <v/>
      </c>
      <c r="I322" s="36"/>
      <c r="J322" s="34"/>
      <c r="K322" s="34"/>
      <c r="L322" s="40"/>
      <c r="M322" s="34"/>
      <c r="N322" s="35" t="str">
        <f>IF(ISTEXT(I322),VLOOKUP(M322,Liste!$B$2:$D$13,3,FALSE),"")</f>
        <v/>
      </c>
    </row>
    <row r="323" spans="8:14" x14ac:dyDescent="0.25">
      <c r="H323" s="31" t="str">
        <f t="shared" ref="H323:H386" si="5">IF(ISTEXT(I323),I323&amp;" "&amp;J323&amp;"x"&amp;K323&amp;"mm²","")</f>
        <v/>
      </c>
      <c r="I323" s="36"/>
      <c r="J323" s="34"/>
      <c r="K323" s="34"/>
      <c r="L323" s="40"/>
      <c r="M323" s="34"/>
      <c r="N323" s="35" t="str">
        <f>IF(ISTEXT(I323),VLOOKUP(M323,Liste!$B$2:$D$13,3,FALSE),"")</f>
        <v/>
      </c>
    </row>
    <row r="324" spans="8:14" x14ac:dyDescent="0.25">
      <c r="H324" s="31" t="str">
        <f t="shared" si="5"/>
        <v/>
      </c>
      <c r="I324" s="36"/>
      <c r="J324" s="34"/>
      <c r="K324" s="34"/>
      <c r="L324" s="40"/>
      <c r="M324" s="34"/>
      <c r="N324" s="35" t="str">
        <f>IF(ISTEXT(I324),VLOOKUP(M324,Liste!$B$2:$D$13,3,FALSE),"")</f>
        <v/>
      </c>
    </row>
    <row r="325" spans="8:14" x14ac:dyDescent="0.25">
      <c r="H325" s="31" t="str">
        <f t="shared" si="5"/>
        <v/>
      </c>
      <c r="I325" s="36"/>
      <c r="J325" s="34"/>
      <c r="K325" s="34"/>
      <c r="L325" s="40"/>
      <c r="M325" s="34"/>
      <c r="N325" s="35" t="str">
        <f>IF(ISTEXT(I325),VLOOKUP(M325,Liste!$B$2:$D$13,3,FALSE),"")</f>
        <v/>
      </c>
    </row>
    <row r="326" spans="8:14" x14ac:dyDescent="0.25">
      <c r="H326" s="31" t="str">
        <f t="shared" si="5"/>
        <v/>
      </c>
      <c r="I326" s="36"/>
      <c r="J326" s="34"/>
      <c r="K326" s="34"/>
      <c r="L326" s="40"/>
      <c r="M326" s="34"/>
      <c r="N326" s="35" t="str">
        <f>IF(ISTEXT(I326),VLOOKUP(M326,Liste!$B$2:$D$13,3,FALSE),"")</f>
        <v/>
      </c>
    </row>
    <row r="327" spans="8:14" x14ac:dyDescent="0.25">
      <c r="H327" s="31" t="str">
        <f t="shared" si="5"/>
        <v/>
      </c>
      <c r="I327" s="36"/>
      <c r="J327" s="34"/>
      <c r="K327" s="34"/>
      <c r="L327" s="40"/>
      <c r="M327" s="34"/>
      <c r="N327" s="35" t="str">
        <f>IF(ISTEXT(I327),VLOOKUP(M327,Liste!$B$2:$D$13,3,FALSE),"")</f>
        <v/>
      </c>
    </row>
    <row r="328" spans="8:14" x14ac:dyDescent="0.25">
      <c r="H328" s="31" t="str">
        <f t="shared" si="5"/>
        <v/>
      </c>
      <c r="I328" s="36"/>
      <c r="J328" s="34"/>
      <c r="K328" s="34"/>
      <c r="L328" s="40"/>
      <c r="M328" s="34" t="s">
        <v>94</v>
      </c>
      <c r="N328" s="35" t="str">
        <f>IF(ISTEXT(I328),VLOOKUP(M328,Liste!$B$2:$D$13,3,FALSE),"")</f>
        <v/>
      </c>
    </row>
    <row r="329" spans="8:14" x14ac:dyDescent="0.25">
      <c r="H329" s="31" t="str">
        <f t="shared" si="5"/>
        <v/>
      </c>
      <c r="I329" s="36"/>
      <c r="J329" s="34"/>
      <c r="K329" s="34"/>
      <c r="L329" s="40"/>
      <c r="M329" s="34" t="s">
        <v>94</v>
      </c>
      <c r="N329" s="35" t="str">
        <f>IF(ISTEXT(I329),VLOOKUP(M329,Liste!$B$2:$D$13,3,FALSE),"")</f>
        <v/>
      </c>
    </row>
    <row r="330" spans="8:14" x14ac:dyDescent="0.25">
      <c r="H330" s="31" t="str">
        <f t="shared" si="5"/>
        <v/>
      </c>
      <c r="I330" s="36"/>
      <c r="J330" s="34"/>
      <c r="K330" s="34"/>
      <c r="L330" s="40"/>
      <c r="M330" s="34" t="s">
        <v>94</v>
      </c>
      <c r="N330" s="35" t="str">
        <f>IF(ISTEXT(I330),VLOOKUP(M330,Liste!$B$2:$D$13,3,FALSE),"")</f>
        <v/>
      </c>
    </row>
    <row r="331" spans="8:14" x14ac:dyDescent="0.25">
      <c r="H331" s="31" t="str">
        <f t="shared" si="5"/>
        <v/>
      </c>
      <c r="I331" s="36"/>
      <c r="J331" s="34"/>
      <c r="K331" s="34"/>
      <c r="L331" s="40"/>
      <c r="M331" s="34" t="s">
        <v>94</v>
      </c>
      <c r="N331" s="35" t="str">
        <f>IF(ISTEXT(I331),VLOOKUP(M331,Liste!$B$2:$D$13,3,FALSE),"")</f>
        <v/>
      </c>
    </row>
    <row r="332" spans="8:14" x14ac:dyDescent="0.25">
      <c r="H332" s="31" t="str">
        <f t="shared" si="5"/>
        <v/>
      </c>
      <c r="I332" s="36"/>
      <c r="J332" s="34"/>
      <c r="K332" s="34"/>
      <c r="L332" s="40"/>
      <c r="M332" s="34" t="s">
        <v>94</v>
      </c>
      <c r="N332" s="35" t="str">
        <f>IF(ISTEXT(I332),VLOOKUP(M332,Liste!$B$2:$D$13,3,FALSE),"")</f>
        <v/>
      </c>
    </row>
    <row r="333" spans="8:14" x14ac:dyDescent="0.25">
      <c r="H333" s="31" t="str">
        <f t="shared" si="5"/>
        <v/>
      </c>
      <c r="I333" s="36"/>
      <c r="J333" s="34"/>
      <c r="K333" s="34"/>
      <c r="L333" s="40"/>
      <c r="M333" s="34" t="s">
        <v>94</v>
      </c>
      <c r="N333" s="35" t="str">
        <f>IF(ISTEXT(I333),VLOOKUP(M333,Liste!$B$2:$D$13,3,FALSE),"")</f>
        <v/>
      </c>
    </row>
    <row r="334" spans="8:14" x14ac:dyDescent="0.25">
      <c r="H334" s="31" t="str">
        <f t="shared" si="5"/>
        <v/>
      </c>
      <c r="I334" s="36"/>
      <c r="J334" s="34"/>
      <c r="K334" s="34"/>
      <c r="L334" s="40"/>
      <c r="M334" s="34" t="s">
        <v>94</v>
      </c>
      <c r="N334" s="35" t="str">
        <f>IF(ISTEXT(I334),VLOOKUP(M334,Liste!$B$2:$D$13,3,FALSE),"")</f>
        <v/>
      </c>
    </row>
    <row r="335" spans="8:14" x14ac:dyDescent="0.25">
      <c r="H335" s="31" t="str">
        <f t="shared" si="5"/>
        <v/>
      </c>
      <c r="I335" s="36"/>
      <c r="J335" s="34"/>
      <c r="K335" s="34"/>
      <c r="L335" s="40"/>
      <c r="M335" s="34" t="s">
        <v>94</v>
      </c>
      <c r="N335" s="35" t="str">
        <f>IF(ISTEXT(I335),VLOOKUP(M335,Liste!$B$2:$D$13,3,FALSE),"")</f>
        <v/>
      </c>
    </row>
    <row r="336" spans="8:14" x14ac:dyDescent="0.25">
      <c r="H336" s="31" t="str">
        <f t="shared" si="5"/>
        <v/>
      </c>
      <c r="I336" s="36"/>
      <c r="J336" s="34"/>
      <c r="K336" s="34"/>
      <c r="L336" s="40"/>
      <c r="M336" s="34" t="s">
        <v>94</v>
      </c>
      <c r="N336" s="35" t="str">
        <f>IF(ISTEXT(I336),VLOOKUP(M336,Liste!$B$2:$D$13,3,FALSE),"")</f>
        <v/>
      </c>
    </row>
    <row r="337" spans="8:14" x14ac:dyDescent="0.25">
      <c r="H337" s="31" t="str">
        <f t="shared" si="5"/>
        <v/>
      </c>
      <c r="I337" s="36"/>
      <c r="J337" s="34"/>
      <c r="K337" s="34"/>
      <c r="L337" s="40"/>
      <c r="M337" s="34" t="s">
        <v>94</v>
      </c>
      <c r="N337" s="35" t="str">
        <f>IF(ISTEXT(I337),VLOOKUP(M337,Liste!$B$2:$D$13,3,FALSE),"")</f>
        <v/>
      </c>
    </row>
    <row r="338" spans="8:14" x14ac:dyDescent="0.25">
      <c r="H338" s="31" t="str">
        <f t="shared" si="5"/>
        <v/>
      </c>
      <c r="I338" s="36"/>
      <c r="J338" s="34"/>
      <c r="K338" s="34"/>
      <c r="L338" s="40"/>
      <c r="M338" s="34" t="s">
        <v>94</v>
      </c>
      <c r="N338" s="35" t="str">
        <f>IF(ISTEXT(I338),VLOOKUP(M338,Liste!$B$2:$D$13,3,FALSE),"")</f>
        <v/>
      </c>
    </row>
    <row r="339" spans="8:14" x14ac:dyDescent="0.25">
      <c r="H339" s="31" t="str">
        <f t="shared" si="5"/>
        <v/>
      </c>
      <c r="I339" s="36"/>
      <c r="J339" s="34"/>
      <c r="K339" s="34"/>
      <c r="L339" s="40"/>
      <c r="M339" s="34" t="s">
        <v>94</v>
      </c>
      <c r="N339" s="35" t="str">
        <f>IF(ISTEXT(I339),VLOOKUP(M339,Liste!$B$2:$D$13,3,FALSE),"")</f>
        <v/>
      </c>
    </row>
    <row r="340" spans="8:14" x14ac:dyDescent="0.25">
      <c r="H340" s="31" t="str">
        <f t="shared" si="5"/>
        <v/>
      </c>
      <c r="I340" s="36"/>
      <c r="J340" s="34"/>
      <c r="K340" s="34"/>
      <c r="L340" s="40"/>
      <c r="M340" s="34" t="s">
        <v>94</v>
      </c>
      <c r="N340" s="35" t="str">
        <f>IF(ISTEXT(I340),VLOOKUP(M340,Liste!$B$2:$D$13,3,FALSE),"")</f>
        <v/>
      </c>
    </row>
    <row r="341" spans="8:14" x14ac:dyDescent="0.25">
      <c r="H341" s="31" t="str">
        <f t="shared" si="5"/>
        <v/>
      </c>
      <c r="I341" s="36"/>
      <c r="J341" s="34"/>
      <c r="K341" s="34"/>
      <c r="L341" s="40"/>
      <c r="M341" s="34" t="s">
        <v>94</v>
      </c>
      <c r="N341" s="35" t="str">
        <f>IF(ISTEXT(I341),VLOOKUP(M341,Liste!$B$2:$D$13,3,FALSE),"")</f>
        <v/>
      </c>
    </row>
    <row r="342" spans="8:14" x14ac:dyDescent="0.25">
      <c r="H342" s="31" t="str">
        <f t="shared" si="5"/>
        <v/>
      </c>
      <c r="I342" s="36"/>
      <c r="J342" s="34"/>
      <c r="K342" s="34"/>
      <c r="L342" s="40"/>
      <c r="M342" s="34" t="s">
        <v>94</v>
      </c>
      <c r="N342" s="35" t="str">
        <f>IF(ISTEXT(I342),VLOOKUP(M342,Liste!$B$2:$D$13,3,FALSE),"")</f>
        <v/>
      </c>
    </row>
    <row r="343" spans="8:14" x14ac:dyDescent="0.25">
      <c r="H343" s="31" t="str">
        <f t="shared" si="5"/>
        <v/>
      </c>
      <c r="I343" s="36"/>
      <c r="J343" s="34"/>
      <c r="K343" s="34"/>
      <c r="L343" s="40"/>
      <c r="M343" s="34" t="s">
        <v>94</v>
      </c>
      <c r="N343" s="35" t="str">
        <f>IF(ISTEXT(I343),VLOOKUP(M343,Liste!$B$2:$D$13,3,FALSE),"")</f>
        <v/>
      </c>
    </row>
    <row r="344" spans="8:14" x14ac:dyDescent="0.25">
      <c r="H344" s="31" t="str">
        <f t="shared" si="5"/>
        <v/>
      </c>
      <c r="I344" s="36"/>
      <c r="J344" s="34"/>
      <c r="K344" s="34"/>
      <c r="L344" s="40"/>
      <c r="M344" s="34" t="s">
        <v>94</v>
      </c>
      <c r="N344" s="35" t="str">
        <f>IF(ISTEXT(I344),VLOOKUP(M344,Liste!$B$2:$D$13,3,FALSE),"")</f>
        <v/>
      </c>
    </row>
    <row r="345" spans="8:14" x14ac:dyDescent="0.25">
      <c r="H345" s="31" t="str">
        <f t="shared" si="5"/>
        <v/>
      </c>
      <c r="I345" s="36"/>
      <c r="J345" s="34"/>
      <c r="K345" s="34"/>
      <c r="L345" s="40"/>
      <c r="M345" s="34" t="s">
        <v>94</v>
      </c>
      <c r="N345" s="35" t="str">
        <f>IF(ISTEXT(I345),VLOOKUP(M345,Liste!$B$2:$D$13,3,FALSE),"")</f>
        <v/>
      </c>
    </row>
    <row r="346" spans="8:14" x14ac:dyDescent="0.25">
      <c r="H346" s="31" t="str">
        <f t="shared" si="5"/>
        <v/>
      </c>
      <c r="I346" s="36"/>
      <c r="J346" s="34"/>
      <c r="K346" s="34"/>
      <c r="L346" s="40"/>
      <c r="M346" s="34" t="s">
        <v>94</v>
      </c>
      <c r="N346" s="35" t="str">
        <f>IF(ISTEXT(I346),VLOOKUP(M346,Liste!$B$2:$D$13,3,FALSE),"")</f>
        <v/>
      </c>
    </row>
    <row r="347" spans="8:14" x14ac:dyDescent="0.25">
      <c r="H347" s="31" t="str">
        <f t="shared" si="5"/>
        <v/>
      </c>
      <c r="I347" s="36"/>
      <c r="J347" s="34"/>
      <c r="K347" s="34"/>
      <c r="L347" s="40"/>
      <c r="M347" s="34" t="s">
        <v>94</v>
      </c>
      <c r="N347" s="35" t="str">
        <f>IF(ISTEXT(I347),VLOOKUP(M347,Liste!$B$2:$D$13,3,FALSE),"")</f>
        <v/>
      </c>
    </row>
    <row r="348" spans="8:14" x14ac:dyDescent="0.25">
      <c r="H348" s="31" t="str">
        <f t="shared" si="5"/>
        <v/>
      </c>
      <c r="I348" s="36"/>
      <c r="J348" s="34"/>
      <c r="K348" s="34"/>
      <c r="L348" s="40"/>
      <c r="M348" s="34" t="s">
        <v>94</v>
      </c>
      <c r="N348" s="35" t="str">
        <f>IF(ISTEXT(I348),VLOOKUP(M348,Liste!$B$2:$D$13,3,FALSE),"")</f>
        <v/>
      </c>
    </row>
    <row r="349" spans="8:14" x14ac:dyDescent="0.25">
      <c r="H349" s="31" t="str">
        <f t="shared" si="5"/>
        <v/>
      </c>
      <c r="I349" s="36"/>
      <c r="J349" s="34"/>
      <c r="K349" s="34"/>
      <c r="L349" s="40"/>
      <c r="M349" s="34" t="s">
        <v>94</v>
      </c>
      <c r="N349" s="35" t="str">
        <f>IF(ISTEXT(I349),VLOOKUP(M349,Liste!$B$2:$D$13,3,FALSE),"")</f>
        <v/>
      </c>
    </row>
    <row r="350" spans="8:14" x14ac:dyDescent="0.25">
      <c r="H350" s="31" t="str">
        <f t="shared" si="5"/>
        <v/>
      </c>
      <c r="I350" s="36"/>
      <c r="J350" s="34"/>
      <c r="K350" s="34"/>
      <c r="L350" s="40"/>
      <c r="M350" s="34" t="s">
        <v>94</v>
      </c>
      <c r="N350" s="35" t="str">
        <f>IF(ISTEXT(I350),VLOOKUP(M350,Liste!$B$2:$D$13,3,FALSE),"")</f>
        <v/>
      </c>
    </row>
    <row r="351" spans="8:14" x14ac:dyDescent="0.25">
      <c r="H351" s="31" t="str">
        <f t="shared" si="5"/>
        <v/>
      </c>
      <c r="I351" s="36"/>
      <c r="J351" s="34"/>
      <c r="K351" s="34"/>
      <c r="L351" s="40"/>
      <c r="M351" s="34" t="s">
        <v>94</v>
      </c>
      <c r="N351" s="35" t="str">
        <f>IF(ISTEXT(I351),VLOOKUP(M351,Liste!$B$2:$D$13,3,FALSE),"")</f>
        <v/>
      </c>
    </row>
    <row r="352" spans="8:14" x14ac:dyDescent="0.25">
      <c r="H352" s="31" t="str">
        <f t="shared" si="5"/>
        <v/>
      </c>
      <c r="I352" s="36"/>
      <c r="J352" s="34"/>
      <c r="K352" s="34"/>
      <c r="L352" s="40"/>
      <c r="M352" s="34" t="s">
        <v>94</v>
      </c>
      <c r="N352" s="35" t="str">
        <f>IF(ISTEXT(I352),VLOOKUP(M352,Liste!$B$2:$D$13,3,FALSE),"")</f>
        <v/>
      </c>
    </row>
    <row r="353" spans="8:14" x14ac:dyDescent="0.25">
      <c r="H353" s="31" t="str">
        <f t="shared" si="5"/>
        <v/>
      </c>
      <c r="I353" s="36"/>
      <c r="J353" s="34"/>
      <c r="K353" s="34"/>
      <c r="L353" s="40"/>
      <c r="M353" s="34" t="s">
        <v>94</v>
      </c>
      <c r="N353" s="35" t="str">
        <f>IF(ISTEXT(I353),VLOOKUP(M353,Liste!$B$2:$D$13,3,FALSE),"")</f>
        <v/>
      </c>
    </row>
    <row r="354" spans="8:14" x14ac:dyDescent="0.25">
      <c r="H354" s="31" t="str">
        <f t="shared" si="5"/>
        <v/>
      </c>
      <c r="I354" s="36"/>
      <c r="J354" s="34"/>
      <c r="K354" s="34"/>
      <c r="L354" s="40"/>
      <c r="M354" s="34" t="s">
        <v>94</v>
      </c>
      <c r="N354" s="35" t="str">
        <f>IF(ISTEXT(I354),VLOOKUP(M354,Liste!$B$2:$D$13,3,FALSE),"")</f>
        <v/>
      </c>
    </row>
    <row r="355" spans="8:14" x14ac:dyDescent="0.25">
      <c r="H355" s="31" t="str">
        <f t="shared" si="5"/>
        <v/>
      </c>
      <c r="I355" s="36"/>
      <c r="J355" s="34"/>
      <c r="K355" s="34"/>
      <c r="L355" s="40"/>
      <c r="M355" s="34" t="s">
        <v>94</v>
      </c>
      <c r="N355" s="35" t="str">
        <f>IF(ISTEXT(I355),VLOOKUP(M355,Liste!$B$2:$D$13,3,FALSE),"")</f>
        <v/>
      </c>
    </row>
    <row r="356" spans="8:14" x14ac:dyDescent="0.25">
      <c r="H356" s="31" t="str">
        <f t="shared" si="5"/>
        <v/>
      </c>
      <c r="I356" s="36"/>
      <c r="J356" s="34"/>
      <c r="K356" s="34"/>
      <c r="L356" s="40"/>
      <c r="M356" s="34" t="s">
        <v>94</v>
      </c>
      <c r="N356" s="35" t="str">
        <f>IF(ISTEXT(I356),VLOOKUP(M356,Liste!$B$2:$D$13,3,FALSE),"")</f>
        <v/>
      </c>
    </row>
    <row r="357" spans="8:14" x14ac:dyDescent="0.25">
      <c r="H357" s="31" t="str">
        <f t="shared" si="5"/>
        <v/>
      </c>
      <c r="I357" s="36"/>
      <c r="J357" s="34"/>
      <c r="K357" s="34"/>
      <c r="L357" s="40"/>
      <c r="M357" s="34" t="s">
        <v>94</v>
      </c>
      <c r="N357" s="35" t="str">
        <f>IF(ISTEXT(I357),VLOOKUP(M357,Liste!$B$2:$D$13,3,FALSE),"")</f>
        <v/>
      </c>
    </row>
    <row r="358" spans="8:14" x14ac:dyDescent="0.25">
      <c r="H358" s="31" t="str">
        <f t="shared" si="5"/>
        <v/>
      </c>
      <c r="I358" s="36"/>
      <c r="J358" s="34"/>
      <c r="K358" s="34"/>
      <c r="L358" s="40"/>
      <c r="M358" s="34" t="s">
        <v>94</v>
      </c>
      <c r="N358" s="35" t="str">
        <f>IF(ISTEXT(I358),VLOOKUP(M358,Liste!$B$2:$D$13,3,FALSE),"")</f>
        <v/>
      </c>
    </row>
    <row r="359" spans="8:14" x14ac:dyDescent="0.25">
      <c r="H359" s="31" t="str">
        <f t="shared" si="5"/>
        <v/>
      </c>
      <c r="I359" s="36"/>
      <c r="J359" s="34"/>
      <c r="K359" s="34"/>
      <c r="L359" s="40"/>
      <c r="M359" s="34" t="s">
        <v>94</v>
      </c>
      <c r="N359" s="35" t="str">
        <f>IF(ISTEXT(I359),VLOOKUP(M359,Liste!$B$2:$D$13,3,FALSE),"")</f>
        <v/>
      </c>
    </row>
    <row r="360" spans="8:14" x14ac:dyDescent="0.25">
      <c r="H360" s="31" t="str">
        <f t="shared" si="5"/>
        <v/>
      </c>
      <c r="I360" s="36"/>
      <c r="J360" s="34"/>
      <c r="K360" s="34"/>
      <c r="L360" s="40"/>
      <c r="M360" s="34" t="s">
        <v>94</v>
      </c>
      <c r="N360" s="35" t="str">
        <f>IF(ISTEXT(I360),VLOOKUP(M360,Liste!$B$2:$D$13,3,FALSE),"")</f>
        <v/>
      </c>
    </row>
    <row r="361" spans="8:14" x14ac:dyDescent="0.25">
      <c r="H361" s="31" t="str">
        <f t="shared" si="5"/>
        <v/>
      </c>
      <c r="I361" s="36"/>
      <c r="J361" s="34"/>
      <c r="K361" s="34"/>
      <c r="L361" s="40"/>
      <c r="M361" s="34" t="s">
        <v>94</v>
      </c>
      <c r="N361" s="35" t="str">
        <f>IF(ISTEXT(I361),VLOOKUP(M361,Liste!$B$2:$D$13,3,FALSE),"")</f>
        <v/>
      </c>
    </row>
    <row r="362" spans="8:14" x14ac:dyDescent="0.25">
      <c r="H362" s="31" t="str">
        <f t="shared" si="5"/>
        <v/>
      </c>
      <c r="I362" s="36"/>
      <c r="J362" s="34"/>
      <c r="K362" s="34"/>
      <c r="L362" s="40"/>
      <c r="M362" s="34" t="s">
        <v>94</v>
      </c>
      <c r="N362" s="35" t="str">
        <f>IF(ISTEXT(I362),VLOOKUP(M362,Liste!$B$2:$D$13,3,FALSE),"")</f>
        <v/>
      </c>
    </row>
    <row r="363" spans="8:14" x14ac:dyDescent="0.25">
      <c r="H363" s="31" t="str">
        <f t="shared" si="5"/>
        <v/>
      </c>
      <c r="I363" s="36"/>
      <c r="J363" s="34"/>
      <c r="K363" s="34"/>
      <c r="L363" s="40"/>
      <c r="M363" s="34" t="s">
        <v>94</v>
      </c>
      <c r="N363" s="35" t="str">
        <f>IF(ISTEXT(I363),VLOOKUP(M363,Liste!$B$2:$D$13,3,FALSE),"")</f>
        <v/>
      </c>
    </row>
    <row r="364" spans="8:14" x14ac:dyDescent="0.25">
      <c r="H364" s="31" t="str">
        <f t="shared" si="5"/>
        <v/>
      </c>
      <c r="I364" s="36"/>
      <c r="J364" s="34"/>
      <c r="K364" s="34"/>
      <c r="L364" s="40"/>
      <c r="M364" s="34" t="s">
        <v>94</v>
      </c>
      <c r="N364" s="35" t="str">
        <f>IF(ISTEXT(I364),VLOOKUP(M364,Liste!$B$2:$D$13,3,FALSE),"")</f>
        <v/>
      </c>
    </row>
    <row r="365" spans="8:14" x14ac:dyDescent="0.25">
      <c r="H365" s="31" t="str">
        <f t="shared" si="5"/>
        <v/>
      </c>
      <c r="I365" s="36"/>
      <c r="J365" s="34"/>
      <c r="K365" s="34"/>
      <c r="L365" s="40"/>
      <c r="M365" s="34" t="s">
        <v>94</v>
      </c>
      <c r="N365" s="35" t="str">
        <f>IF(ISTEXT(I365),VLOOKUP(M365,Liste!$B$2:$D$13,3,FALSE),"")</f>
        <v/>
      </c>
    </row>
    <row r="366" spans="8:14" x14ac:dyDescent="0.25">
      <c r="H366" s="31" t="str">
        <f t="shared" si="5"/>
        <v/>
      </c>
      <c r="I366" s="36"/>
      <c r="J366" s="34"/>
      <c r="K366" s="34"/>
      <c r="L366" s="40"/>
      <c r="M366" s="34" t="s">
        <v>94</v>
      </c>
      <c r="N366" s="35" t="str">
        <f>IF(ISTEXT(I366),VLOOKUP(M366,Liste!$B$2:$D$13,3,FALSE),"")</f>
        <v/>
      </c>
    </row>
    <row r="367" spans="8:14" x14ac:dyDescent="0.25">
      <c r="H367" s="31" t="str">
        <f t="shared" si="5"/>
        <v/>
      </c>
      <c r="I367" s="36"/>
      <c r="J367" s="34"/>
      <c r="K367" s="34"/>
      <c r="L367" s="40"/>
      <c r="M367" s="34" t="s">
        <v>94</v>
      </c>
      <c r="N367" s="35" t="str">
        <f>IF(ISTEXT(I367),VLOOKUP(M367,Liste!$B$2:$D$13,3,FALSE),"")</f>
        <v/>
      </c>
    </row>
    <row r="368" spans="8:14" x14ac:dyDescent="0.25">
      <c r="H368" s="31" t="str">
        <f t="shared" si="5"/>
        <v/>
      </c>
      <c r="I368" s="36"/>
      <c r="J368" s="34"/>
      <c r="K368" s="34"/>
      <c r="L368" s="40"/>
      <c r="M368" s="34" t="s">
        <v>94</v>
      </c>
      <c r="N368" s="35" t="str">
        <f>IF(ISTEXT(I368),VLOOKUP(M368,Liste!$B$2:$D$13,3,FALSE),"")</f>
        <v/>
      </c>
    </row>
    <row r="369" spans="8:14" x14ac:dyDescent="0.25">
      <c r="H369" s="31" t="str">
        <f t="shared" si="5"/>
        <v/>
      </c>
      <c r="I369" s="36"/>
      <c r="J369" s="34"/>
      <c r="K369" s="34"/>
      <c r="L369" s="40"/>
      <c r="M369" s="34" t="s">
        <v>94</v>
      </c>
      <c r="N369" s="35" t="str">
        <f>IF(ISTEXT(I369),VLOOKUP(M369,Liste!$B$2:$D$13,3,FALSE),"")</f>
        <v/>
      </c>
    </row>
    <row r="370" spans="8:14" x14ac:dyDescent="0.25">
      <c r="H370" s="31" t="str">
        <f t="shared" si="5"/>
        <v/>
      </c>
      <c r="I370" s="36"/>
      <c r="J370" s="34"/>
      <c r="K370" s="34"/>
      <c r="L370" s="40"/>
      <c r="M370" s="34" t="s">
        <v>94</v>
      </c>
      <c r="N370" s="35" t="str">
        <f>IF(ISTEXT(I370),VLOOKUP(M370,Liste!$B$2:$D$13,3,FALSE),"")</f>
        <v/>
      </c>
    </row>
    <row r="371" spans="8:14" x14ac:dyDescent="0.25">
      <c r="H371" s="31" t="str">
        <f t="shared" si="5"/>
        <v/>
      </c>
      <c r="I371" s="36"/>
      <c r="J371" s="34"/>
      <c r="K371" s="34"/>
      <c r="L371" s="40"/>
      <c r="M371" s="34" t="s">
        <v>94</v>
      </c>
      <c r="N371" s="35" t="str">
        <f>IF(ISTEXT(I371),VLOOKUP(M371,Liste!$B$2:$D$13,3,FALSE),"")</f>
        <v/>
      </c>
    </row>
    <row r="372" spans="8:14" x14ac:dyDescent="0.25">
      <c r="H372" s="31" t="str">
        <f t="shared" si="5"/>
        <v/>
      </c>
      <c r="I372" s="36"/>
      <c r="J372" s="34"/>
      <c r="K372" s="34"/>
      <c r="L372" s="40"/>
      <c r="M372" s="34" t="s">
        <v>94</v>
      </c>
      <c r="N372" s="35" t="str">
        <f>IF(ISTEXT(I372),VLOOKUP(M372,Liste!$B$2:$D$13,3,FALSE),"")</f>
        <v/>
      </c>
    </row>
    <row r="373" spans="8:14" x14ac:dyDescent="0.25">
      <c r="H373" s="31" t="str">
        <f t="shared" si="5"/>
        <v/>
      </c>
      <c r="I373" s="36"/>
      <c r="J373" s="34"/>
      <c r="K373" s="34"/>
      <c r="L373" s="40"/>
      <c r="M373" s="34" t="s">
        <v>94</v>
      </c>
      <c r="N373" s="35" t="str">
        <f>IF(ISTEXT(I373),VLOOKUP(M373,Liste!$B$2:$D$13,3,FALSE),"")</f>
        <v/>
      </c>
    </row>
    <row r="374" spans="8:14" x14ac:dyDescent="0.25">
      <c r="H374" s="31" t="str">
        <f t="shared" si="5"/>
        <v/>
      </c>
      <c r="I374" s="36"/>
      <c r="J374" s="34"/>
      <c r="K374" s="34"/>
      <c r="L374" s="40"/>
      <c r="M374" s="34" t="s">
        <v>94</v>
      </c>
      <c r="N374" s="35" t="str">
        <f>IF(ISTEXT(I374),VLOOKUP(M374,Liste!$B$2:$D$13,3,FALSE),"")</f>
        <v/>
      </c>
    </row>
    <row r="375" spans="8:14" x14ac:dyDescent="0.25">
      <c r="H375" s="31" t="str">
        <f t="shared" si="5"/>
        <v/>
      </c>
      <c r="I375" s="36"/>
      <c r="J375" s="34"/>
      <c r="K375" s="34"/>
      <c r="L375" s="40"/>
      <c r="M375" s="34" t="s">
        <v>94</v>
      </c>
      <c r="N375" s="35" t="str">
        <f>IF(ISTEXT(I375),VLOOKUP(M375,Liste!$B$2:$D$13,3,FALSE),"")</f>
        <v/>
      </c>
    </row>
    <row r="376" spans="8:14" x14ac:dyDescent="0.25">
      <c r="H376" s="31" t="str">
        <f t="shared" si="5"/>
        <v/>
      </c>
      <c r="I376" s="36"/>
      <c r="J376" s="34"/>
      <c r="K376" s="34"/>
      <c r="L376" s="40"/>
      <c r="M376" s="34" t="s">
        <v>94</v>
      </c>
      <c r="N376" s="35" t="str">
        <f>IF(ISTEXT(I376),VLOOKUP(M376,Liste!$B$2:$D$13,3,FALSE),"")</f>
        <v/>
      </c>
    </row>
    <row r="377" spans="8:14" x14ac:dyDescent="0.25">
      <c r="H377" s="31" t="str">
        <f t="shared" si="5"/>
        <v/>
      </c>
      <c r="I377" s="36"/>
      <c r="J377" s="34"/>
      <c r="K377" s="34"/>
      <c r="L377" s="40"/>
      <c r="M377" s="34" t="s">
        <v>94</v>
      </c>
      <c r="N377" s="35" t="str">
        <f>IF(ISTEXT(I377),VLOOKUP(M377,Liste!$B$2:$D$13,3,FALSE),"")</f>
        <v/>
      </c>
    </row>
    <row r="378" spans="8:14" x14ac:dyDescent="0.25">
      <c r="H378" s="31" t="str">
        <f t="shared" si="5"/>
        <v/>
      </c>
      <c r="I378" s="36"/>
      <c r="J378" s="34"/>
      <c r="K378" s="34"/>
      <c r="L378" s="40"/>
      <c r="M378" s="34" t="s">
        <v>94</v>
      </c>
      <c r="N378" s="35" t="str">
        <f>IF(ISTEXT(I378),VLOOKUP(M378,Liste!$B$2:$D$13,3,FALSE),"")</f>
        <v/>
      </c>
    </row>
    <row r="379" spans="8:14" x14ac:dyDescent="0.25">
      <c r="H379" s="31" t="str">
        <f t="shared" si="5"/>
        <v/>
      </c>
      <c r="I379" s="36"/>
      <c r="J379" s="34"/>
      <c r="K379" s="34"/>
      <c r="L379" s="40"/>
      <c r="M379" s="34" t="s">
        <v>94</v>
      </c>
      <c r="N379" s="35" t="str">
        <f>IF(ISTEXT(I379),VLOOKUP(M379,Liste!$B$2:$D$13,3,FALSE),"")</f>
        <v/>
      </c>
    </row>
    <row r="380" spans="8:14" x14ac:dyDescent="0.25">
      <c r="H380" s="31" t="str">
        <f t="shared" si="5"/>
        <v/>
      </c>
      <c r="I380" s="36"/>
      <c r="J380" s="34"/>
      <c r="K380" s="34"/>
      <c r="L380" s="40"/>
      <c r="M380" s="34" t="s">
        <v>94</v>
      </c>
      <c r="N380" s="35" t="str">
        <f>IF(ISTEXT(I380),VLOOKUP(M380,Liste!$B$2:$D$13,3,FALSE),"")</f>
        <v/>
      </c>
    </row>
    <row r="381" spans="8:14" x14ac:dyDescent="0.25">
      <c r="H381" s="31" t="str">
        <f t="shared" si="5"/>
        <v/>
      </c>
      <c r="I381" s="36"/>
      <c r="J381" s="34"/>
      <c r="K381" s="34"/>
      <c r="L381" s="40"/>
      <c r="M381" s="34" t="s">
        <v>94</v>
      </c>
      <c r="N381" s="35" t="str">
        <f>IF(ISTEXT(I381),VLOOKUP(M381,Liste!$B$2:$D$13,3,FALSE),"")</f>
        <v/>
      </c>
    </row>
    <row r="382" spans="8:14" x14ac:dyDescent="0.25">
      <c r="H382" s="31" t="str">
        <f t="shared" si="5"/>
        <v/>
      </c>
      <c r="I382" s="36"/>
      <c r="J382" s="34"/>
      <c r="K382" s="34"/>
      <c r="L382" s="40"/>
      <c r="M382" s="34" t="s">
        <v>94</v>
      </c>
      <c r="N382" s="35" t="str">
        <f>IF(ISTEXT(I382),VLOOKUP(M382,Liste!$B$2:$D$13,3,FALSE),"")</f>
        <v/>
      </c>
    </row>
    <row r="383" spans="8:14" x14ac:dyDescent="0.25">
      <c r="H383" s="31" t="str">
        <f t="shared" si="5"/>
        <v/>
      </c>
      <c r="I383" s="36"/>
      <c r="J383" s="34"/>
      <c r="K383" s="34"/>
      <c r="L383" s="40"/>
      <c r="M383" s="34" t="s">
        <v>94</v>
      </c>
      <c r="N383" s="35" t="str">
        <f>IF(ISTEXT(I383),VLOOKUP(M383,Liste!$B$2:$D$13,3,FALSE),"")</f>
        <v/>
      </c>
    </row>
    <row r="384" spans="8:14" x14ac:dyDescent="0.25">
      <c r="H384" s="31" t="str">
        <f t="shared" si="5"/>
        <v/>
      </c>
      <c r="I384" s="36"/>
      <c r="J384" s="34"/>
      <c r="K384" s="34"/>
      <c r="L384" s="40"/>
      <c r="M384" s="34" t="s">
        <v>94</v>
      </c>
      <c r="N384" s="35" t="str">
        <f>IF(ISTEXT(I384),VLOOKUP(M384,Liste!$B$2:$D$13,3,FALSE),"")</f>
        <v/>
      </c>
    </row>
    <row r="385" spans="8:14" x14ac:dyDescent="0.25">
      <c r="H385" s="31" t="str">
        <f t="shared" si="5"/>
        <v/>
      </c>
      <c r="I385" s="36"/>
      <c r="J385" s="34"/>
      <c r="K385" s="34"/>
      <c r="L385" s="40"/>
      <c r="M385" s="34" t="s">
        <v>94</v>
      </c>
      <c r="N385" s="35" t="str">
        <f>IF(ISTEXT(I385),VLOOKUP(M385,Liste!$B$2:$D$13,3,FALSE),"")</f>
        <v/>
      </c>
    </row>
    <row r="386" spans="8:14" x14ac:dyDescent="0.25">
      <c r="H386" s="31" t="str">
        <f t="shared" si="5"/>
        <v/>
      </c>
      <c r="I386" s="36"/>
      <c r="J386" s="34"/>
      <c r="K386" s="34"/>
      <c r="L386" s="40"/>
      <c r="M386" s="34" t="s">
        <v>94</v>
      </c>
      <c r="N386" s="35" t="str">
        <f>IF(ISTEXT(I386),VLOOKUP(M386,Liste!$B$2:$D$13,3,FALSE),"")</f>
        <v/>
      </c>
    </row>
    <row r="387" spans="8:14" x14ac:dyDescent="0.25">
      <c r="H387" s="31" t="str">
        <f t="shared" ref="H387:H450" si="6">IF(ISTEXT(I387),I387&amp;" "&amp;J387&amp;"x"&amp;K387&amp;"mm²","")</f>
        <v/>
      </c>
      <c r="I387" s="36"/>
      <c r="J387" s="34"/>
      <c r="K387" s="34"/>
      <c r="L387" s="40"/>
      <c r="M387" s="34" t="s">
        <v>94</v>
      </c>
      <c r="N387" s="35" t="str">
        <f>IF(ISTEXT(I387),VLOOKUP(M387,Liste!$B$2:$D$13,3,FALSE),"")</f>
        <v/>
      </c>
    </row>
    <row r="388" spans="8:14" x14ac:dyDescent="0.25">
      <c r="H388" s="31" t="str">
        <f t="shared" si="6"/>
        <v/>
      </c>
      <c r="I388" s="36"/>
      <c r="J388" s="34"/>
      <c r="K388" s="34"/>
      <c r="L388" s="40"/>
      <c r="M388" s="34" t="s">
        <v>94</v>
      </c>
      <c r="N388" s="35" t="str">
        <f>IF(ISTEXT(I388),VLOOKUP(M388,Liste!$B$2:$D$13,3,FALSE),"")</f>
        <v/>
      </c>
    </row>
    <row r="389" spans="8:14" x14ac:dyDescent="0.25">
      <c r="H389" s="31" t="str">
        <f t="shared" si="6"/>
        <v/>
      </c>
      <c r="I389" s="36"/>
      <c r="J389" s="34"/>
      <c r="K389" s="34"/>
      <c r="L389" s="40"/>
      <c r="M389" s="34" t="s">
        <v>94</v>
      </c>
      <c r="N389" s="35" t="str">
        <f>IF(ISTEXT(I389),VLOOKUP(M389,Liste!$B$2:$D$13,3,FALSE),"")</f>
        <v/>
      </c>
    </row>
    <row r="390" spans="8:14" x14ac:dyDescent="0.25">
      <c r="H390" s="31" t="str">
        <f t="shared" si="6"/>
        <v/>
      </c>
      <c r="I390" s="36"/>
      <c r="J390" s="34"/>
      <c r="K390" s="34"/>
      <c r="L390" s="40"/>
      <c r="M390" s="34" t="s">
        <v>94</v>
      </c>
      <c r="N390" s="35" t="str">
        <f>IF(ISTEXT(I390),VLOOKUP(M390,Liste!$B$2:$D$13,3,FALSE),"")</f>
        <v/>
      </c>
    </row>
    <row r="391" spans="8:14" x14ac:dyDescent="0.25">
      <c r="H391" s="31" t="str">
        <f t="shared" si="6"/>
        <v/>
      </c>
      <c r="I391" s="36"/>
      <c r="J391" s="34"/>
      <c r="K391" s="34"/>
      <c r="L391" s="40"/>
      <c r="M391" s="34" t="s">
        <v>94</v>
      </c>
      <c r="N391" s="35" t="str">
        <f>IF(ISTEXT(I391),VLOOKUP(M391,Liste!$B$2:$D$13,3,FALSE),"")</f>
        <v/>
      </c>
    </row>
    <row r="392" spans="8:14" x14ac:dyDescent="0.25">
      <c r="H392" s="31" t="str">
        <f t="shared" si="6"/>
        <v/>
      </c>
      <c r="I392" s="36"/>
      <c r="J392" s="34"/>
      <c r="K392" s="34"/>
      <c r="L392" s="40"/>
      <c r="M392" s="34" t="s">
        <v>94</v>
      </c>
      <c r="N392" s="35" t="str">
        <f>IF(ISTEXT(I392),VLOOKUP(M392,Liste!$B$2:$D$13,3,FALSE),"")</f>
        <v/>
      </c>
    </row>
    <row r="393" spans="8:14" x14ac:dyDescent="0.25">
      <c r="H393" s="31" t="str">
        <f t="shared" si="6"/>
        <v/>
      </c>
      <c r="I393" s="36"/>
      <c r="J393" s="34"/>
      <c r="K393" s="34"/>
      <c r="L393" s="40"/>
      <c r="M393" s="34" t="s">
        <v>94</v>
      </c>
      <c r="N393" s="35" t="str">
        <f>IF(ISTEXT(I393),VLOOKUP(M393,Liste!$B$2:$D$13,3,FALSE),"")</f>
        <v/>
      </c>
    </row>
    <row r="394" spans="8:14" x14ac:dyDescent="0.25">
      <c r="H394" s="31" t="str">
        <f t="shared" si="6"/>
        <v/>
      </c>
      <c r="I394" s="36"/>
      <c r="J394" s="34"/>
      <c r="K394" s="34"/>
      <c r="L394" s="40"/>
      <c r="M394" s="34" t="s">
        <v>94</v>
      </c>
      <c r="N394" s="35" t="str">
        <f>IF(ISTEXT(I394),VLOOKUP(M394,Liste!$B$2:$D$13,3,FALSE),"")</f>
        <v/>
      </c>
    </row>
    <row r="395" spans="8:14" x14ac:dyDescent="0.25">
      <c r="H395" s="31" t="str">
        <f t="shared" si="6"/>
        <v/>
      </c>
      <c r="I395" s="36"/>
      <c r="J395" s="34"/>
      <c r="K395" s="34"/>
      <c r="L395" s="40"/>
      <c r="M395" s="34" t="s">
        <v>94</v>
      </c>
      <c r="N395" s="35" t="str">
        <f>IF(ISTEXT(I395),VLOOKUP(M395,Liste!$B$2:$D$13,3,FALSE),"")</f>
        <v/>
      </c>
    </row>
    <row r="396" spans="8:14" x14ac:dyDescent="0.25">
      <c r="H396" s="31" t="str">
        <f t="shared" si="6"/>
        <v/>
      </c>
      <c r="I396" s="36"/>
      <c r="J396" s="34"/>
      <c r="K396" s="34"/>
      <c r="L396" s="40"/>
      <c r="M396" s="34" t="s">
        <v>94</v>
      </c>
      <c r="N396" s="35" t="str">
        <f>IF(ISTEXT(I396),VLOOKUP(M396,Liste!$B$2:$D$13,3,FALSE),"")</f>
        <v/>
      </c>
    </row>
    <row r="397" spans="8:14" x14ac:dyDescent="0.25">
      <c r="H397" s="31" t="str">
        <f t="shared" si="6"/>
        <v/>
      </c>
      <c r="I397" s="36"/>
      <c r="J397" s="34"/>
      <c r="K397" s="34"/>
      <c r="L397" s="40"/>
      <c r="M397" s="34" t="s">
        <v>94</v>
      </c>
      <c r="N397" s="35" t="str">
        <f>IF(ISTEXT(I397),VLOOKUP(M397,Liste!$B$2:$D$13,3,FALSE),"")</f>
        <v/>
      </c>
    </row>
    <row r="398" spans="8:14" x14ac:dyDescent="0.25">
      <c r="H398" s="31" t="str">
        <f t="shared" si="6"/>
        <v/>
      </c>
      <c r="I398" s="36"/>
      <c r="J398" s="34"/>
      <c r="K398" s="34"/>
      <c r="L398" s="40"/>
      <c r="M398" s="34" t="s">
        <v>94</v>
      </c>
      <c r="N398" s="35" t="str">
        <f>IF(ISTEXT(I398),VLOOKUP(M398,Liste!$B$2:$D$13,3,FALSE),"")</f>
        <v/>
      </c>
    </row>
    <row r="399" spans="8:14" x14ac:dyDescent="0.25">
      <c r="H399" s="31" t="str">
        <f t="shared" si="6"/>
        <v/>
      </c>
      <c r="I399" s="36"/>
      <c r="J399" s="34"/>
      <c r="K399" s="34"/>
      <c r="L399" s="40"/>
      <c r="M399" s="34" t="s">
        <v>94</v>
      </c>
      <c r="N399" s="35" t="str">
        <f>IF(ISTEXT(I399),VLOOKUP(M399,Liste!$B$2:$D$13,3,FALSE),"")</f>
        <v/>
      </c>
    </row>
    <row r="400" spans="8:14" x14ac:dyDescent="0.25">
      <c r="H400" s="31" t="str">
        <f t="shared" si="6"/>
        <v/>
      </c>
      <c r="I400" s="36"/>
      <c r="J400" s="34"/>
      <c r="K400" s="34"/>
      <c r="L400" s="40"/>
      <c r="M400" s="34" t="s">
        <v>94</v>
      </c>
      <c r="N400" s="35" t="str">
        <f>IF(ISTEXT(I400),VLOOKUP(M400,Liste!$B$2:$D$13,3,FALSE),"")</f>
        <v/>
      </c>
    </row>
    <row r="401" spans="8:14" x14ac:dyDescent="0.25">
      <c r="H401" s="31" t="str">
        <f t="shared" si="6"/>
        <v/>
      </c>
      <c r="I401" s="36"/>
      <c r="J401" s="34"/>
      <c r="K401" s="34"/>
      <c r="L401" s="40"/>
      <c r="M401" s="34" t="s">
        <v>94</v>
      </c>
      <c r="N401" s="35" t="str">
        <f>IF(ISTEXT(I401),VLOOKUP(M401,Liste!$B$2:$D$13,3,FALSE),"")</f>
        <v/>
      </c>
    </row>
    <row r="402" spans="8:14" x14ac:dyDescent="0.25">
      <c r="H402" s="31" t="str">
        <f t="shared" si="6"/>
        <v/>
      </c>
      <c r="I402" s="36"/>
      <c r="J402" s="34"/>
      <c r="K402" s="34"/>
      <c r="L402" s="40"/>
      <c r="M402" s="34" t="s">
        <v>94</v>
      </c>
      <c r="N402" s="35" t="str">
        <f>IF(ISTEXT(I402),VLOOKUP(M402,Liste!$B$2:$D$13,3,FALSE),"")</f>
        <v/>
      </c>
    </row>
    <row r="403" spans="8:14" x14ac:dyDescent="0.25">
      <c r="H403" s="31" t="str">
        <f t="shared" si="6"/>
        <v/>
      </c>
      <c r="I403" s="36"/>
      <c r="J403" s="34"/>
      <c r="K403" s="34"/>
      <c r="L403" s="40"/>
      <c r="M403" s="34" t="s">
        <v>94</v>
      </c>
      <c r="N403" s="35" t="str">
        <f>IF(ISTEXT(I403),VLOOKUP(M403,Liste!$B$2:$D$13,3,FALSE),"")</f>
        <v/>
      </c>
    </row>
    <row r="404" spans="8:14" x14ac:dyDescent="0.25">
      <c r="H404" s="31" t="str">
        <f t="shared" si="6"/>
        <v/>
      </c>
      <c r="I404" s="36"/>
      <c r="J404" s="34"/>
      <c r="K404" s="34"/>
      <c r="L404" s="40"/>
      <c r="M404" s="34" t="s">
        <v>94</v>
      </c>
      <c r="N404" s="35" t="str">
        <f>IF(ISTEXT(I404),VLOOKUP(M404,Liste!$B$2:$D$13,3,FALSE),"")</f>
        <v/>
      </c>
    </row>
    <row r="405" spans="8:14" x14ac:dyDescent="0.25">
      <c r="H405" s="31" t="str">
        <f t="shared" si="6"/>
        <v/>
      </c>
      <c r="I405" s="36"/>
      <c r="J405" s="34"/>
      <c r="K405" s="34"/>
      <c r="L405" s="40"/>
      <c r="M405" s="34" t="s">
        <v>94</v>
      </c>
      <c r="N405" s="35" t="str">
        <f>IF(ISTEXT(I405),VLOOKUP(M405,Liste!$B$2:$D$13,3,FALSE),"")</f>
        <v/>
      </c>
    </row>
    <row r="406" spans="8:14" x14ac:dyDescent="0.25">
      <c r="H406" s="31" t="str">
        <f t="shared" si="6"/>
        <v/>
      </c>
      <c r="I406" s="36"/>
      <c r="J406" s="34"/>
      <c r="K406" s="34"/>
      <c r="L406" s="40"/>
      <c r="M406" s="34" t="s">
        <v>94</v>
      </c>
      <c r="N406" s="35" t="str">
        <f>IF(ISTEXT(I406),VLOOKUP(M406,Liste!$B$2:$D$13,3,FALSE),"")</f>
        <v/>
      </c>
    </row>
    <row r="407" spans="8:14" x14ac:dyDescent="0.25">
      <c r="H407" s="31" t="str">
        <f t="shared" si="6"/>
        <v/>
      </c>
      <c r="I407" s="36"/>
      <c r="J407" s="34"/>
      <c r="K407" s="34"/>
      <c r="L407" s="40"/>
      <c r="M407" s="34" t="s">
        <v>94</v>
      </c>
      <c r="N407" s="35" t="str">
        <f>IF(ISTEXT(I407),VLOOKUP(M407,Liste!$B$2:$D$13,3,FALSE),"")</f>
        <v/>
      </c>
    </row>
    <row r="408" spans="8:14" x14ac:dyDescent="0.25">
      <c r="H408" s="31" t="str">
        <f t="shared" si="6"/>
        <v/>
      </c>
      <c r="I408" s="36"/>
      <c r="J408" s="34"/>
      <c r="K408" s="34"/>
      <c r="L408" s="40"/>
      <c r="M408" s="34" t="s">
        <v>94</v>
      </c>
      <c r="N408" s="35" t="str">
        <f>IF(ISTEXT(I408),VLOOKUP(M408,Liste!$B$2:$D$13,3,FALSE),"")</f>
        <v/>
      </c>
    </row>
    <row r="409" spans="8:14" x14ac:dyDescent="0.25">
      <c r="H409" s="31" t="str">
        <f t="shared" si="6"/>
        <v/>
      </c>
      <c r="I409" s="36"/>
      <c r="J409" s="34"/>
      <c r="K409" s="34"/>
      <c r="L409" s="40"/>
      <c r="M409" s="34" t="s">
        <v>94</v>
      </c>
      <c r="N409" s="35" t="str">
        <f>IF(ISTEXT(I409),VLOOKUP(M409,Liste!$B$2:$D$13,3,FALSE),"")</f>
        <v/>
      </c>
    </row>
    <row r="410" spans="8:14" x14ac:dyDescent="0.25">
      <c r="H410" s="31" t="str">
        <f t="shared" si="6"/>
        <v/>
      </c>
      <c r="I410" s="36"/>
      <c r="J410" s="34"/>
      <c r="K410" s="34"/>
      <c r="L410" s="40"/>
      <c r="M410" s="34" t="s">
        <v>94</v>
      </c>
      <c r="N410" s="35" t="str">
        <f>IF(ISTEXT(I410),VLOOKUP(M410,Liste!$B$2:$D$13,3,FALSE),"")</f>
        <v/>
      </c>
    </row>
    <row r="411" spans="8:14" x14ac:dyDescent="0.25">
      <c r="H411" s="31" t="str">
        <f t="shared" si="6"/>
        <v/>
      </c>
      <c r="I411" s="36"/>
      <c r="J411" s="34"/>
      <c r="K411" s="34"/>
      <c r="L411" s="40"/>
      <c r="M411" s="34" t="s">
        <v>94</v>
      </c>
      <c r="N411" s="35" t="str">
        <f>IF(ISTEXT(I411),VLOOKUP(M411,Liste!$B$2:$D$13,3,FALSE),"")</f>
        <v/>
      </c>
    </row>
    <row r="412" spans="8:14" x14ac:dyDescent="0.25">
      <c r="H412" s="31" t="str">
        <f t="shared" si="6"/>
        <v/>
      </c>
      <c r="I412" s="36"/>
      <c r="J412" s="34"/>
      <c r="K412" s="34"/>
      <c r="L412" s="40"/>
      <c r="M412" s="34" t="s">
        <v>94</v>
      </c>
      <c r="N412" s="35" t="str">
        <f>IF(ISTEXT(I412),VLOOKUP(M412,Liste!$B$2:$D$13,3,FALSE),"")</f>
        <v/>
      </c>
    </row>
    <row r="413" spans="8:14" x14ac:dyDescent="0.25">
      <c r="H413" s="31" t="str">
        <f t="shared" si="6"/>
        <v/>
      </c>
      <c r="I413" s="36"/>
      <c r="J413" s="34"/>
      <c r="K413" s="34"/>
      <c r="L413" s="40"/>
      <c r="M413" s="34" t="s">
        <v>94</v>
      </c>
      <c r="N413" s="35" t="str">
        <f>IF(ISTEXT(I413),VLOOKUP(M413,Liste!$B$2:$D$13,3,FALSE),"")</f>
        <v/>
      </c>
    </row>
    <row r="414" spans="8:14" x14ac:dyDescent="0.25">
      <c r="H414" s="31" t="str">
        <f t="shared" si="6"/>
        <v/>
      </c>
      <c r="I414" s="36"/>
      <c r="J414" s="34"/>
      <c r="K414" s="34"/>
      <c r="L414" s="40"/>
      <c r="M414" s="34" t="s">
        <v>94</v>
      </c>
      <c r="N414" s="35" t="str">
        <f>IF(ISTEXT(I414),VLOOKUP(M414,Liste!$B$2:$D$13,3,FALSE),"")</f>
        <v/>
      </c>
    </row>
    <row r="415" spans="8:14" x14ac:dyDescent="0.25">
      <c r="H415" s="31" t="str">
        <f t="shared" si="6"/>
        <v/>
      </c>
      <c r="I415" s="36"/>
      <c r="J415" s="34"/>
      <c r="K415" s="34"/>
      <c r="L415" s="40"/>
      <c r="M415" s="34" t="s">
        <v>94</v>
      </c>
      <c r="N415" s="35" t="str">
        <f>IF(ISTEXT(I415),VLOOKUP(M415,Liste!$B$2:$D$13,3,FALSE),"")</f>
        <v/>
      </c>
    </row>
    <row r="416" spans="8:14" x14ac:dyDescent="0.25">
      <c r="H416" s="31" t="str">
        <f t="shared" si="6"/>
        <v/>
      </c>
      <c r="I416" s="36"/>
      <c r="J416" s="34"/>
      <c r="K416" s="34"/>
      <c r="L416" s="40"/>
      <c r="M416" s="34" t="s">
        <v>94</v>
      </c>
      <c r="N416" s="35" t="str">
        <f>IF(ISTEXT(I416),VLOOKUP(M416,Liste!$B$2:$D$13,3,FALSE),"")</f>
        <v/>
      </c>
    </row>
    <row r="417" spans="8:14" x14ac:dyDescent="0.25">
      <c r="H417" s="31" t="str">
        <f t="shared" si="6"/>
        <v/>
      </c>
      <c r="I417" s="36"/>
      <c r="J417" s="34"/>
      <c r="K417" s="34"/>
      <c r="L417" s="40"/>
      <c r="M417" s="34" t="s">
        <v>94</v>
      </c>
      <c r="N417" s="35" t="str">
        <f>IF(ISTEXT(I417),VLOOKUP(M417,Liste!$B$2:$D$13,3,FALSE),"")</f>
        <v/>
      </c>
    </row>
    <row r="418" spans="8:14" x14ac:dyDescent="0.25">
      <c r="H418" s="31" t="str">
        <f t="shared" si="6"/>
        <v/>
      </c>
      <c r="I418" s="36"/>
      <c r="J418" s="34"/>
      <c r="K418" s="34"/>
      <c r="L418" s="40"/>
      <c r="M418" s="34" t="s">
        <v>94</v>
      </c>
      <c r="N418" s="35" t="str">
        <f>IF(ISTEXT(I418),VLOOKUP(M418,Liste!$B$2:$D$13,3,FALSE),"")</f>
        <v/>
      </c>
    </row>
    <row r="419" spans="8:14" x14ac:dyDescent="0.25">
      <c r="H419" s="31" t="str">
        <f t="shared" si="6"/>
        <v/>
      </c>
      <c r="I419" s="36"/>
      <c r="J419" s="34"/>
      <c r="K419" s="34"/>
      <c r="L419" s="40"/>
      <c r="M419" s="34" t="s">
        <v>94</v>
      </c>
      <c r="N419" s="35" t="str">
        <f>IF(ISTEXT(I419),VLOOKUP(M419,Liste!$B$2:$D$13,3,FALSE),"")</f>
        <v/>
      </c>
    </row>
    <row r="420" spans="8:14" x14ac:dyDescent="0.25">
      <c r="H420" s="31" t="str">
        <f t="shared" si="6"/>
        <v/>
      </c>
      <c r="I420" s="36"/>
      <c r="J420" s="34"/>
      <c r="K420" s="34"/>
      <c r="L420" s="40"/>
      <c r="M420" s="34" t="s">
        <v>94</v>
      </c>
      <c r="N420" s="35" t="str">
        <f>IF(ISTEXT(I420),VLOOKUP(M420,Liste!$B$2:$D$13,3,FALSE),"")</f>
        <v/>
      </c>
    </row>
    <row r="421" spans="8:14" x14ac:dyDescent="0.25">
      <c r="H421" s="31" t="str">
        <f t="shared" si="6"/>
        <v/>
      </c>
      <c r="I421" s="36"/>
      <c r="J421" s="34"/>
      <c r="K421" s="34"/>
      <c r="L421" s="40"/>
      <c r="M421" s="34" t="s">
        <v>94</v>
      </c>
      <c r="N421" s="35" t="str">
        <f>IF(ISTEXT(I421),VLOOKUP(M421,Liste!$B$2:$D$13,3,FALSE),"")</f>
        <v/>
      </c>
    </row>
    <row r="422" spans="8:14" x14ac:dyDescent="0.25">
      <c r="H422" s="31" t="str">
        <f t="shared" si="6"/>
        <v/>
      </c>
      <c r="I422" s="36"/>
      <c r="J422" s="34"/>
      <c r="K422" s="34"/>
      <c r="L422" s="40"/>
      <c r="M422" s="34" t="s">
        <v>94</v>
      </c>
      <c r="N422" s="35" t="str">
        <f>IF(ISTEXT(I422),VLOOKUP(M422,Liste!$B$2:$D$13,3,FALSE),"")</f>
        <v/>
      </c>
    </row>
    <row r="423" spans="8:14" x14ac:dyDescent="0.25">
      <c r="H423" s="31" t="str">
        <f t="shared" si="6"/>
        <v/>
      </c>
      <c r="I423" s="36"/>
      <c r="J423" s="34"/>
      <c r="K423" s="34"/>
      <c r="L423" s="40"/>
      <c r="M423" s="34" t="s">
        <v>94</v>
      </c>
      <c r="N423" s="35" t="str">
        <f>IF(ISTEXT(I423),VLOOKUP(M423,Liste!$B$2:$D$13,3,FALSE),"")</f>
        <v/>
      </c>
    </row>
    <row r="424" spans="8:14" x14ac:dyDescent="0.25">
      <c r="H424" s="31" t="str">
        <f t="shared" si="6"/>
        <v/>
      </c>
      <c r="I424" s="36"/>
      <c r="J424" s="34"/>
      <c r="K424" s="34"/>
      <c r="L424" s="40"/>
      <c r="M424" s="34" t="s">
        <v>94</v>
      </c>
      <c r="N424" s="35" t="str">
        <f>IF(ISTEXT(I424),VLOOKUP(M424,Liste!$B$2:$D$13,3,FALSE),"")</f>
        <v/>
      </c>
    </row>
    <row r="425" spans="8:14" x14ac:dyDescent="0.25">
      <c r="H425" s="31" t="str">
        <f t="shared" si="6"/>
        <v/>
      </c>
      <c r="I425" s="36"/>
      <c r="J425" s="34"/>
      <c r="K425" s="34"/>
      <c r="L425" s="40"/>
      <c r="M425" s="34" t="s">
        <v>94</v>
      </c>
      <c r="N425" s="35" t="str">
        <f>IF(ISTEXT(I425),VLOOKUP(M425,Liste!$B$2:$D$13,3,FALSE),"")</f>
        <v/>
      </c>
    </row>
    <row r="426" spans="8:14" x14ac:dyDescent="0.25">
      <c r="H426" s="31" t="str">
        <f t="shared" si="6"/>
        <v/>
      </c>
      <c r="I426" s="36"/>
      <c r="J426" s="34"/>
      <c r="K426" s="34"/>
      <c r="L426" s="40"/>
      <c r="M426" s="34" t="s">
        <v>94</v>
      </c>
      <c r="N426" s="35" t="str">
        <f>IF(ISTEXT(I426),VLOOKUP(M426,Liste!$B$2:$D$13,3,FALSE),"")</f>
        <v/>
      </c>
    </row>
    <row r="427" spans="8:14" x14ac:dyDescent="0.25">
      <c r="H427" s="31" t="str">
        <f t="shared" si="6"/>
        <v/>
      </c>
      <c r="I427" s="36"/>
      <c r="J427" s="34"/>
      <c r="K427" s="34"/>
      <c r="L427" s="40"/>
      <c r="M427" s="34" t="s">
        <v>94</v>
      </c>
      <c r="N427" s="35" t="str">
        <f>IF(ISTEXT(I427),VLOOKUP(M427,Liste!$B$2:$D$13,3,FALSE),"")</f>
        <v/>
      </c>
    </row>
    <row r="428" spans="8:14" x14ac:dyDescent="0.25">
      <c r="H428" s="31" t="str">
        <f t="shared" si="6"/>
        <v/>
      </c>
      <c r="I428" s="36"/>
      <c r="J428" s="34"/>
      <c r="K428" s="34"/>
      <c r="L428" s="40"/>
      <c r="M428" s="34" t="s">
        <v>94</v>
      </c>
      <c r="N428" s="35" t="str">
        <f>IF(ISTEXT(I428),VLOOKUP(M428,Liste!$B$2:$D$13,3,FALSE),"")</f>
        <v/>
      </c>
    </row>
    <row r="429" spans="8:14" x14ac:dyDescent="0.25">
      <c r="H429" s="31" t="str">
        <f t="shared" si="6"/>
        <v/>
      </c>
      <c r="I429" s="36"/>
      <c r="J429" s="34"/>
      <c r="K429" s="34"/>
      <c r="L429" s="40"/>
      <c r="M429" s="34" t="s">
        <v>94</v>
      </c>
      <c r="N429" s="35" t="str">
        <f>IF(ISTEXT(I429),VLOOKUP(M429,Liste!$B$2:$D$13,3,FALSE),"")</f>
        <v/>
      </c>
    </row>
    <row r="430" spans="8:14" x14ac:dyDescent="0.25">
      <c r="H430" s="31" t="str">
        <f t="shared" si="6"/>
        <v/>
      </c>
      <c r="I430" s="36"/>
      <c r="J430" s="34"/>
      <c r="K430" s="34"/>
      <c r="L430" s="40"/>
      <c r="M430" s="34" t="s">
        <v>94</v>
      </c>
      <c r="N430" s="35" t="str">
        <f>IF(ISTEXT(I430),VLOOKUP(M430,Liste!$B$2:$D$13,3,FALSE),"")</f>
        <v/>
      </c>
    </row>
    <row r="431" spans="8:14" x14ac:dyDescent="0.25">
      <c r="H431" s="31" t="str">
        <f t="shared" si="6"/>
        <v/>
      </c>
      <c r="I431" s="36"/>
      <c r="J431" s="34"/>
      <c r="K431" s="34"/>
      <c r="L431" s="40"/>
      <c r="M431" s="34" t="s">
        <v>94</v>
      </c>
      <c r="N431" s="35" t="str">
        <f>IF(ISTEXT(I431),VLOOKUP(M431,Liste!$B$2:$D$13,3,FALSE),"")</f>
        <v/>
      </c>
    </row>
    <row r="432" spans="8:14" x14ac:dyDescent="0.25">
      <c r="H432" s="31" t="str">
        <f t="shared" si="6"/>
        <v/>
      </c>
      <c r="I432" s="36"/>
      <c r="J432" s="34"/>
      <c r="K432" s="34"/>
      <c r="L432" s="40"/>
      <c r="M432" s="34" t="s">
        <v>94</v>
      </c>
      <c r="N432" s="35" t="str">
        <f>IF(ISTEXT(I432),VLOOKUP(M432,Liste!$B$2:$D$13,3,FALSE),"")</f>
        <v/>
      </c>
    </row>
    <row r="433" spans="8:14" x14ac:dyDescent="0.25">
      <c r="H433" s="31" t="str">
        <f t="shared" si="6"/>
        <v/>
      </c>
      <c r="I433" s="36"/>
      <c r="J433" s="34"/>
      <c r="K433" s="34"/>
      <c r="L433" s="40"/>
      <c r="M433" s="34" t="s">
        <v>94</v>
      </c>
      <c r="N433" s="35" t="str">
        <f>IF(ISTEXT(I433),VLOOKUP(M433,Liste!$B$2:$D$13,3,FALSE),"")</f>
        <v/>
      </c>
    </row>
    <row r="434" spans="8:14" x14ac:dyDescent="0.25">
      <c r="H434" s="31" t="str">
        <f t="shared" si="6"/>
        <v/>
      </c>
      <c r="I434" s="36"/>
      <c r="J434" s="34"/>
      <c r="K434" s="34"/>
      <c r="L434" s="40"/>
      <c r="M434" s="34" t="s">
        <v>94</v>
      </c>
      <c r="N434" s="35" t="str">
        <f>IF(ISTEXT(I434),VLOOKUP(M434,Liste!$B$2:$D$13,3,FALSE),"")</f>
        <v/>
      </c>
    </row>
    <row r="435" spans="8:14" x14ac:dyDescent="0.25">
      <c r="H435" s="31" t="str">
        <f t="shared" si="6"/>
        <v/>
      </c>
      <c r="I435" s="36"/>
      <c r="J435" s="34"/>
      <c r="K435" s="34"/>
      <c r="L435" s="40"/>
      <c r="M435" s="34" t="s">
        <v>94</v>
      </c>
      <c r="N435" s="35" t="str">
        <f>IF(ISTEXT(I435),VLOOKUP(M435,Liste!$B$2:$D$13,3,FALSE),"")</f>
        <v/>
      </c>
    </row>
    <row r="436" spans="8:14" x14ac:dyDescent="0.25">
      <c r="H436" s="31" t="str">
        <f t="shared" si="6"/>
        <v/>
      </c>
      <c r="I436" s="36"/>
      <c r="J436" s="34"/>
      <c r="K436" s="34"/>
      <c r="L436" s="40"/>
      <c r="M436" s="34" t="s">
        <v>94</v>
      </c>
      <c r="N436" s="35" t="str">
        <f>IF(ISTEXT(I436),VLOOKUP(M436,Liste!$B$2:$D$13,3,FALSE),"")</f>
        <v/>
      </c>
    </row>
    <row r="437" spans="8:14" x14ac:dyDescent="0.25">
      <c r="H437" s="31" t="str">
        <f t="shared" si="6"/>
        <v/>
      </c>
      <c r="I437" s="36"/>
      <c r="J437" s="34"/>
      <c r="K437" s="34"/>
      <c r="L437" s="40"/>
      <c r="M437" s="34" t="s">
        <v>94</v>
      </c>
      <c r="N437" s="35" t="str">
        <f>IF(ISTEXT(I437),VLOOKUP(M437,Liste!$B$2:$D$13,3,FALSE),"")</f>
        <v/>
      </c>
    </row>
    <row r="438" spans="8:14" x14ac:dyDescent="0.25">
      <c r="H438" s="31" t="str">
        <f t="shared" si="6"/>
        <v/>
      </c>
      <c r="I438" s="36"/>
      <c r="J438" s="34"/>
      <c r="K438" s="34"/>
      <c r="L438" s="40"/>
      <c r="M438" s="34" t="s">
        <v>94</v>
      </c>
      <c r="N438" s="35" t="str">
        <f>IF(ISTEXT(I438),VLOOKUP(M438,Liste!$B$2:$D$13,3,FALSE),"")</f>
        <v/>
      </c>
    </row>
    <row r="439" spans="8:14" x14ac:dyDescent="0.25">
      <c r="H439" s="31" t="str">
        <f t="shared" si="6"/>
        <v/>
      </c>
      <c r="I439" s="36"/>
      <c r="J439" s="34"/>
      <c r="K439" s="34"/>
      <c r="L439" s="40"/>
      <c r="M439" s="34" t="s">
        <v>94</v>
      </c>
      <c r="N439" s="35" t="str">
        <f>IF(ISTEXT(I439),VLOOKUP(M439,Liste!$B$2:$D$13,3,FALSE),"")</f>
        <v/>
      </c>
    </row>
    <row r="440" spans="8:14" x14ac:dyDescent="0.25">
      <c r="H440" s="31" t="str">
        <f t="shared" si="6"/>
        <v/>
      </c>
      <c r="I440" s="36"/>
      <c r="J440" s="34"/>
      <c r="K440" s="34"/>
      <c r="L440" s="40"/>
      <c r="M440" s="34" t="s">
        <v>94</v>
      </c>
      <c r="N440" s="35" t="str">
        <f>IF(ISTEXT(I440),VLOOKUP(M440,Liste!$B$2:$D$13,3,FALSE),"")</f>
        <v/>
      </c>
    </row>
    <row r="441" spans="8:14" x14ac:dyDescent="0.25">
      <c r="H441" s="31" t="str">
        <f t="shared" si="6"/>
        <v/>
      </c>
      <c r="I441" s="36"/>
      <c r="J441" s="34"/>
      <c r="K441" s="34"/>
      <c r="L441" s="40"/>
      <c r="M441" s="34" t="s">
        <v>94</v>
      </c>
      <c r="N441" s="35" t="str">
        <f>IF(ISTEXT(I441),VLOOKUP(M441,Liste!$B$2:$D$13,3,FALSE),"")</f>
        <v/>
      </c>
    </row>
    <row r="442" spans="8:14" x14ac:dyDescent="0.25">
      <c r="H442" s="31" t="str">
        <f t="shared" si="6"/>
        <v/>
      </c>
      <c r="I442" s="36"/>
      <c r="J442" s="34"/>
      <c r="K442" s="34"/>
      <c r="L442" s="40"/>
      <c r="M442" s="34" t="s">
        <v>94</v>
      </c>
      <c r="N442" s="35" t="str">
        <f>IF(ISTEXT(I442),VLOOKUP(M442,Liste!$B$2:$D$13,3,FALSE),"")</f>
        <v/>
      </c>
    </row>
    <row r="443" spans="8:14" x14ac:dyDescent="0.25">
      <c r="H443" s="31" t="str">
        <f t="shared" si="6"/>
        <v/>
      </c>
      <c r="I443" s="36"/>
      <c r="J443" s="34"/>
      <c r="K443" s="34"/>
      <c r="L443" s="40"/>
      <c r="M443" s="34" t="s">
        <v>94</v>
      </c>
      <c r="N443" s="35" t="str">
        <f>IF(ISTEXT(I443),VLOOKUP(M443,Liste!$B$2:$D$13,3,FALSE),"")</f>
        <v/>
      </c>
    </row>
    <row r="444" spans="8:14" x14ac:dyDescent="0.25">
      <c r="H444" s="31" t="str">
        <f t="shared" si="6"/>
        <v/>
      </c>
      <c r="I444" s="36"/>
      <c r="J444" s="34"/>
      <c r="K444" s="34"/>
      <c r="L444" s="40"/>
      <c r="M444" s="34" t="s">
        <v>94</v>
      </c>
      <c r="N444" s="35" t="str">
        <f>IF(ISTEXT(I444),VLOOKUP(M444,Liste!$B$2:$D$13,3,FALSE),"")</f>
        <v/>
      </c>
    </row>
    <row r="445" spans="8:14" x14ac:dyDescent="0.25">
      <c r="H445" s="31" t="str">
        <f t="shared" si="6"/>
        <v/>
      </c>
      <c r="I445" s="36"/>
      <c r="J445" s="34"/>
      <c r="K445" s="34"/>
      <c r="L445" s="40"/>
      <c r="M445" s="34" t="s">
        <v>94</v>
      </c>
      <c r="N445" s="35" t="str">
        <f>IF(ISTEXT(I445),VLOOKUP(M445,Liste!$B$2:$D$13,3,FALSE),"")</f>
        <v/>
      </c>
    </row>
    <row r="446" spans="8:14" x14ac:dyDescent="0.25">
      <c r="H446" s="31" t="str">
        <f t="shared" si="6"/>
        <v/>
      </c>
      <c r="I446" s="36"/>
      <c r="J446" s="34"/>
      <c r="K446" s="34"/>
      <c r="L446" s="40"/>
      <c r="M446" s="34" t="s">
        <v>94</v>
      </c>
      <c r="N446" s="35" t="str">
        <f>IF(ISTEXT(I446),VLOOKUP(M446,Liste!$B$2:$D$13,3,FALSE),"")</f>
        <v/>
      </c>
    </row>
    <row r="447" spans="8:14" x14ac:dyDescent="0.25">
      <c r="H447" s="31" t="str">
        <f t="shared" si="6"/>
        <v/>
      </c>
      <c r="I447" s="36"/>
      <c r="J447" s="34"/>
      <c r="K447" s="34"/>
      <c r="L447" s="40"/>
      <c r="M447" s="34" t="s">
        <v>94</v>
      </c>
      <c r="N447" s="35" t="str">
        <f>IF(ISTEXT(I447),VLOOKUP(M447,Liste!$B$2:$D$13,3,FALSE),"")</f>
        <v/>
      </c>
    </row>
    <row r="448" spans="8:14" x14ac:dyDescent="0.25">
      <c r="H448" s="31" t="str">
        <f t="shared" si="6"/>
        <v/>
      </c>
      <c r="I448" s="36"/>
      <c r="J448" s="34"/>
      <c r="K448" s="34"/>
      <c r="L448" s="40"/>
      <c r="M448" s="34" t="s">
        <v>94</v>
      </c>
      <c r="N448" s="35" t="str">
        <f>IF(ISTEXT(I448),VLOOKUP(M448,Liste!$B$2:$D$13,3,FALSE),"")</f>
        <v/>
      </c>
    </row>
    <row r="449" spans="8:14" x14ac:dyDescent="0.25">
      <c r="H449" s="31" t="str">
        <f t="shared" si="6"/>
        <v/>
      </c>
      <c r="I449" s="36"/>
      <c r="J449" s="34"/>
      <c r="K449" s="34"/>
      <c r="L449" s="40"/>
      <c r="M449" s="34" t="s">
        <v>94</v>
      </c>
      <c r="N449" s="35" t="str">
        <f>IF(ISTEXT(I449),VLOOKUP(M449,Liste!$B$2:$D$13,3,FALSE),"")</f>
        <v/>
      </c>
    </row>
    <row r="450" spans="8:14" x14ac:dyDescent="0.25">
      <c r="H450" s="31" t="str">
        <f t="shared" si="6"/>
        <v/>
      </c>
      <c r="I450" s="36"/>
      <c r="J450" s="34"/>
      <c r="K450" s="34"/>
      <c r="L450" s="40"/>
      <c r="M450" s="34" t="s">
        <v>94</v>
      </c>
      <c r="N450" s="35" t="str">
        <f>IF(ISTEXT(I450),VLOOKUP(M450,Liste!$B$2:$D$13,3,FALSE),"")</f>
        <v/>
      </c>
    </row>
    <row r="451" spans="8:14" x14ac:dyDescent="0.25">
      <c r="H451" s="31" t="str">
        <f t="shared" ref="H451:H514" si="7">IF(ISTEXT(I451),I451&amp;" "&amp;J451&amp;"x"&amp;K451&amp;"mm²","")</f>
        <v/>
      </c>
      <c r="I451" s="36"/>
      <c r="J451" s="34"/>
      <c r="K451" s="34"/>
      <c r="L451" s="40"/>
      <c r="M451" s="34" t="s">
        <v>94</v>
      </c>
      <c r="N451" s="35" t="str">
        <f>IF(ISTEXT(I451),VLOOKUP(M451,Liste!$B$2:$D$13,3,FALSE),"")</f>
        <v/>
      </c>
    </row>
    <row r="452" spans="8:14" x14ac:dyDescent="0.25">
      <c r="H452" s="31" t="str">
        <f t="shared" si="7"/>
        <v/>
      </c>
      <c r="I452" s="36"/>
      <c r="J452" s="34"/>
      <c r="K452" s="34"/>
      <c r="L452" s="40"/>
      <c r="M452" s="34" t="s">
        <v>94</v>
      </c>
      <c r="N452" s="35" t="str">
        <f>IF(ISTEXT(I452),VLOOKUP(M452,Liste!$B$2:$D$13,3,FALSE),"")</f>
        <v/>
      </c>
    </row>
    <row r="453" spans="8:14" x14ac:dyDescent="0.25">
      <c r="H453" s="31" t="str">
        <f t="shared" si="7"/>
        <v/>
      </c>
      <c r="I453" s="36"/>
      <c r="J453" s="34"/>
      <c r="K453" s="34"/>
      <c r="L453" s="40"/>
      <c r="M453" s="34" t="s">
        <v>94</v>
      </c>
      <c r="N453" s="35" t="str">
        <f>IF(ISTEXT(I453),VLOOKUP(M453,Liste!$B$2:$D$13,3,FALSE),"")</f>
        <v/>
      </c>
    </row>
    <row r="454" spans="8:14" x14ac:dyDescent="0.25">
      <c r="H454" s="31" t="str">
        <f t="shared" si="7"/>
        <v/>
      </c>
      <c r="I454" s="36"/>
      <c r="J454" s="34"/>
      <c r="K454" s="34"/>
      <c r="L454" s="40"/>
      <c r="M454" s="34" t="s">
        <v>94</v>
      </c>
      <c r="N454" s="35" t="str">
        <f>IF(ISTEXT(I454),VLOOKUP(M454,Liste!$B$2:$D$13,3,FALSE),"")</f>
        <v/>
      </c>
    </row>
    <row r="455" spans="8:14" x14ac:dyDescent="0.25">
      <c r="H455" s="31" t="str">
        <f t="shared" si="7"/>
        <v/>
      </c>
      <c r="I455" s="36"/>
      <c r="J455" s="34"/>
      <c r="K455" s="34"/>
      <c r="L455" s="40"/>
      <c r="M455" s="34" t="s">
        <v>94</v>
      </c>
      <c r="N455" s="35" t="str">
        <f>IF(ISTEXT(I455),VLOOKUP(M455,Liste!$B$2:$D$13,3,FALSE),"")</f>
        <v/>
      </c>
    </row>
    <row r="456" spans="8:14" x14ac:dyDescent="0.25">
      <c r="H456" s="31" t="str">
        <f t="shared" si="7"/>
        <v/>
      </c>
      <c r="I456" s="36"/>
      <c r="J456" s="34"/>
      <c r="K456" s="34"/>
      <c r="L456" s="40"/>
      <c r="M456" s="34" t="s">
        <v>94</v>
      </c>
      <c r="N456" s="35" t="str">
        <f>IF(ISTEXT(I456),VLOOKUP(M456,Liste!$B$2:$D$13,3,FALSE),"")</f>
        <v/>
      </c>
    </row>
    <row r="457" spans="8:14" x14ac:dyDescent="0.25">
      <c r="H457" s="31" t="str">
        <f t="shared" si="7"/>
        <v/>
      </c>
      <c r="I457" s="36"/>
      <c r="J457" s="34"/>
      <c r="K457" s="34"/>
      <c r="L457" s="40"/>
      <c r="M457" s="34" t="s">
        <v>94</v>
      </c>
      <c r="N457" s="35" t="str">
        <f>IF(ISTEXT(I457),VLOOKUP(M457,Liste!$B$2:$D$13,3,FALSE),"")</f>
        <v/>
      </c>
    </row>
    <row r="458" spans="8:14" x14ac:dyDescent="0.25">
      <c r="H458" s="31" t="str">
        <f t="shared" si="7"/>
        <v/>
      </c>
      <c r="I458" s="36"/>
      <c r="J458" s="34"/>
      <c r="K458" s="34"/>
      <c r="L458" s="40"/>
      <c r="M458" s="34" t="s">
        <v>94</v>
      </c>
      <c r="N458" s="35" t="str">
        <f>IF(ISTEXT(I458),VLOOKUP(M458,Liste!$B$2:$D$13,3,FALSE),"")</f>
        <v/>
      </c>
    </row>
    <row r="459" spans="8:14" x14ac:dyDescent="0.25">
      <c r="H459" s="31" t="str">
        <f t="shared" si="7"/>
        <v/>
      </c>
      <c r="I459" s="36"/>
      <c r="J459" s="34"/>
      <c r="K459" s="34"/>
      <c r="L459" s="40"/>
      <c r="M459" s="34" t="s">
        <v>94</v>
      </c>
      <c r="N459" s="35" t="str">
        <f>IF(ISTEXT(I459),VLOOKUP(M459,Liste!$B$2:$D$13,3,FALSE),"")</f>
        <v/>
      </c>
    </row>
    <row r="460" spans="8:14" x14ac:dyDescent="0.25">
      <c r="H460" s="31" t="str">
        <f t="shared" si="7"/>
        <v/>
      </c>
      <c r="I460" s="36"/>
      <c r="J460" s="34"/>
      <c r="K460" s="34"/>
      <c r="L460" s="40"/>
      <c r="M460" s="34" t="s">
        <v>94</v>
      </c>
      <c r="N460" s="35" t="str">
        <f>IF(ISTEXT(I460),VLOOKUP(M460,Liste!$B$2:$D$13,3,FALSE),"")</f>
        <v/>
      </c>
    </row>
    <row r="461" spans="8:14" x14ac:dyDescent="0.25">
      <c r="H461" s="31" t="str">
        <f t="shared" si="7"/>
        <v/>
      </c>
      <c r="I461" s="36"/>
      <c r="J461" s="34"/>
      <c r="K461" s="34"/>
      <c r="L461" s="40"/>
      <c r="M461" s="34" t="s">
        <v>94</v>
      </c>
      <c r="N461" s="35" t="str">
        <f>IF(ISTEXT(I461),VLOOKUP(M461,Liste!$B$2:$D$13,3,FALSE),"")</f>
        <v/>
      </c>
    </row>
    <row r="462" spans="8:14" x14ac:dyDescent="0.25">
      <c r="H462" s="31" t="str">
        <f t="shared" si="7"/>
        <v/>
      </c>
      <c r="I462" s="36"/>
      <c r="J462" s="34"/>
      <c r="K462" s="34"/>
      <c r="L462" s="40"/>
      <c r="M462" s="34" t="s">
        <v>94</v>
      </c>
      <c r="N462" s="35" t="str">
        <f>IF(ISTEXT(I462),VLOOKUP(M462,Liste!$B$2:$D$13,3,FALSE),"")</f>
        <v/>
      </c>
    </row>
    <row r="463" spans="8:14" x14ac:dyDescent="0.25">
      <c r="H463" s="31" t="str">
        <f t="shared" si="7"/>
        <v/>
      </c>
      <c r="I463" s="36"/>
      <c r="J463" s="34"/>
      <c r="K463" s="34"/>
      <c r="L463" s="40"/>
      <c r="M463" s="34" t="s">
        <v>94</v>
      </c>
      <c r="N463" s="35" t="str">
        <f>IF(ISTEXT(I463),VLOOKUP(M463,Liste!$B$2:$D$13,3,FALSE),"")</f>
        <v/>
      </c>
    </row>
    <row r="464" spans="8:14" x14ac:dyDescent="0.25">
      <c r="H464" s="31" t="str">
        <f t="shared" si="7"/>
        <v/>
      </c>
      <c r="I464" s="36"/>
      <c r="J464" s="34"/>
      <c r="K464" s="34"/>
      <c r="L464" s="40"/>
      <c r="M464" s="34" t="s">
        <v>94</v>
      </c>
      <c r="N464" s="35" t="str">
        <f>IF(ISTEXT(I464),VLOOKUP(M464,Liste!$B$2:$D$13,3,FALSE),"")</f>
        <v/>
      </c>
    </row>
    <row r="465" spans="8:14" x14ac:dyDescent="0.25">
      <c r="H465" s="31" t="str">
        <f t="shared" si="7"/>
        <v/>
      </c>
      <c r="I465" s="36"/>
      <c r="J465" s="34"/>
      <c r="K465" s="34"/>
      <c r="L465" s="40"/>
      <c r="M465" s="34" t="s">
        <v>94</v>
      </c>
      <c r="N465" s="35" t="str">
        <f>IF(ISTEXT(I465),VLOOKUP(M465,Liste!$B$2:$D$13,3,FALSE),"")</f>
        <v/>
      </c>
    </row>
    <row r="466" spans="8:14" x14ac:dyDescent="0.25">
      <c r="H466" s="31" t="str">
        <f t="shared" si="7"/>
        <v/>
      </c>
      <c r="I466" s="36"/>
      <c r="J466" s="34"/>
      <c r="K466" s="34"/>
      <c r="L466" s="40"/>
      <c r="M466" s="34" t="s">
        <v>94</v>
      </c>
      <c r="N466" s="35" t="str">
        <f>IF(ISTEXT(I466),VLOOKUP(M466,Liste!$B$2:$D$13,3,FALSE),"")</f>
        <v/>
      </c>
    </row>
    <row r="467" spans="8:14" x14ac:dyDescent="0.25">
      <c r="H467" s="31" t="str">
        <f t="shared" si="7"/>
        <v/>
      </c>
      <c r="I467" s="36"/>
      <c r="J467" s="34"/>
      <c r="K467" s="34"/>
      <c r="L467" s="40"/>
      <c r="M467" s="34" t="s">
        <v>94</v>
      </c>
      <c r="N467" s="35" t="str">
        <f>IF(ISTEXT(I467),VLOOKUP(M467,Liste!$B$2:$D$13,3,FALSE),"")</f>
        <v/>
      </c>
    </row>
    <row r="468" spans="8:14" x14ac:dyDescent="0.25">
      <c r="H468" s="31" t="str">
        <f t="shared" si="7"/>
        <v/>
      </c>
      <c r="I468" s="36"/>
      <c r="J468" s="34"/>
      <c r="K468" s="34"/>
      <c r="L468" s="40"/>
      <c r="M468" s="34" t="s">
        <v>94</v>
      </c>
      <c r="N468" s="35" t="str">
        <f>IF(ISTEXT(I468),VLOOKUP(M468,Liste!$B$2:$D$13,3,FALSE),"")</f>
        <v/>
      </c>
    </row>
    <row r="469" spans="8:14" x14ac:dyDescent="0.25">
      <c r="H469" s="31" t="str">
        <f t="shared" si="7"/>
        <v/>
      </c>
      <c r="I469" s="36"/>
      <c r="J469" s="34"/>
      <c r="K469" s="34"/>
      <c r="L469" s="40"/>
      <c r="M469" s="34" t="s">
        <v>94</v>
      </c>
      <c r="N469" s="35" t="str">
        <f>IF(ISTEXT(I469),VLOOKUP(M469,Liste!$B$2:$D$13,3,FALSE),"")</f>
        <v/>
      </c>
    </row>
    <row r="470" spans="8:14" x14ac:dyDescent="0.25">
      <c r="H470" s="31" t="str">
        <f t="shared" si="7"/>
        <v/>
      </c>
      <c r="I470" s="36"/>
      <c r="J470" s="34"/>
      <c r="K470" s="34"/>
      <c r="L470" s="40"/>
      <c r="M470" s="34" t="s">
        <v>94</v>
      </c>
      <c r="N470" s="35" t="str">
        <f>IF(ISTEXT(I470),VLOOKUP(M470,Liste!$B$2:$D$13,3,FALSE),"")</f>
        <v/>
      </c>
    </row>
    <row r="471" spans="8:14" x14ac:dyDescent="0.25">
      <c r="H471" s="31" t="str">
        <f t="shared" si="7"/>
        <v/>
      </c>
      <c r="I471" s="36"/>
      <c r="J471" s="34"/>
      <c r="K471" s="34"/>
      <c r="L471" s="40"/>
      <c r="M471" s="34" t="s">
        <v>94</v>
      </c>
      <c r="N471" s="35" t="str">
        <f>IF(ISTEXT(I471),VLOOKUP(M471,Liste!$B$2:$D$13,3,FALSE),"")</f>
        <v/>
      </c>
    </row>
    <row r="472" spans="8:14" x14ac:dyDescent="0.25">
      <c r="H472" s="31" t="str">
        <f t="shared" si="7"/>
        <v/>
      </c>
      <c r="I472" s="36"/>
      <c r="J472" s="34"/>
      <c r="K472" s="34"/>
      <c r="L472" s="40"/>
      <c r="M472" s="34" t="s">
        <v>94</v>
      </c>
      <c r="N472" s="35" t="str">
        <f>IF(ISTEXT(I472),VLOOKUP(M472,Liste!$B$2:$D$13,3,FALSE),"")</f>
        <v/>
      </c>
    </row>
    <row r="473" spans="8:14" x14ac:dyDescent="0.25">
      <c r="H473" s="31" t="str">
        <f t="shared" si="7"/>
        <v/>
      </c>
      <c r="I473" s="36"/>
      <c r="J473" s="34"/>
      <c r="K473" s="34"/>
      <c r="L473" s="40"/>
      <c r="M473" s="34" t="s">
        <v>94</v>
      </c>
      <c r="N473" s="35" t="str">
        <f>IF(ISTEXT(I473),VLOOKUP(M473,Liste!$B$2:$D$13,3,FALSE),"")</f>
        <v/>
      </c>
    </row>
    <row r="474" spans="8:14" x14ac:dyDescent="0.25">
      <c r="H474" s="31" t="str">
        <f t="shared" si="7"/>
        <v/>
      </c>
      <c r="I474" s="36"/>
      <c r="J474" s="34"/>
      <c r="K474" s="34"/>
      <c r="L474" s="40"/>
      <c r="M474" s="34" t="s">
        <v>94</v>
      </c>
      <c r="N474" s="35" t="str">
        <f>IF(ISTEXT(I474),VLOOKUP(M474,Liste!$B$2:$D$13,3,FALSE),"")</f>
        <v/>
      </c>
    </row>
    <row r="475" spans="8:14" x14ac:dyDescent="0.25">
      <c r="H475" s="31" t="str">
        <f t="shared" si="7"/>
        <v/>
      </c>
      <c r="I475" s="36"/>
      <c r="J475" s="34"/>
      <c r="K475" s="34"/>
      <c r="L475" s="40"/>
      <c r="M475" s="34" t="s">
        <v>94</v>
      </c>
      <c r="N475" s="35" t="str">
        <f>IF(ISTEXT(I475),VLOOKUP(M475,Liste!$B$2:$D$13,3,FALSE),"")</f>
        <v/>
      </c>
    </row>
    <row r="476" spans="8:14" x14ac:dyDescent="0.25">
      <c r="H476" s="31" t="str">
        <f t="shared" si="7"/>
        <v/>
      </c>
      <c r="I476" s="36"/>
      <c r="J476" s="34"/>
      <c r="K476" s="34"/>
      <c r="L476" s="40"/>
      <c r="M476" s="34" t="s">
        <v>94</v>
      </c>
      <c r="N476" s="35" t="str">
        <f>IF(ISTEXT(I476),VLOOKUP(M476,Liste!$B$2:$D$13,3,FALSE),"")</f>
        <v/>
      </c>
    </row>
    <row r="477" spans="8:14" x14ac:dyDescent="0.25">
      <c r="H477" s="31" t="str">
        <f t="shared" si="7"/>
        <v/>
      </c>
      <c r="I477" s="36"/>
      <c r="J477" s="34"/>
      <c r="K477" s="34"/>
      <c r="L477" s="40"/>
      <c r="M477" s="34" t="s">
        <v>94</v>
      </c>
      <c r="N477" s="35" t="str">
        <f>IF(ISTEXT(I477),VLOOKUP(M477,Liste!$B$2:$D$13,3,FALSE),"")</f>
        <v/>
      </c>
    </row>
    <row r="478" spans="8:14" x14ac:dyDescent="0.25">
      <c r="H478" s="31" t="str">
        <f t="shared" si="7"/>
        <v/>
      </c>
      <c r="I478" s="36"/>
      <c r="J478" s="34"/>
      <c r="K478" s="34"/>
      <c r="L478" s="40"/>
      <c r="M478" s="34" t="s">
        <v>94</v>
      </c>
      <c r="N478" s="35" t="str">
        <f>IF(ISTEXT(I478),VLOOKUP(M478,Liste!$B$2:$D$13,3,FALSE),"")</f>
        <v/>
      </c>
    </row>
    <row r="479" spans="8:14" x14ac:dyDescent="0.25">
      <c r="H479" s="31" t="str">
        <f t="shared" si="7"/>
        <v/>
      </c>
      <c r="I479" s="36"/>
      <c r="J479" s="34"/>
      <c r="K479" s="34"/>
      <c r="L479" s="40"/>
      <c r="M479" s="34" t="s">
        <v>94</v>
      </c>
      <c r="N479" s="35" t="str">
        <f>IF(ISTEXT(I479),VLOOKUP(M479,Liste!$B$2:$D$13,3,FALSE),"")</f>
        <v/>
      </c>
    </row>
    <row r="480" spans="8:14" x14ac:dyDescent="0.25">
      <c r="H480" s="31" t="str">
        <f t="shared" si="7"/>
        <v/>
      </c>
      <c r="I480" s="36"/>
      <c r="J480" s="34"/>
      <c r="K480" s="34"/>
      <c r="L480" s="40"/>
      <c r="M480" s="34" t="s">
        <v>94</v>
      </c>
      <c r="N480" s="35" t="str">
        <f>IF(ISTEXT(I480),VLOOKUP(M480,Liste!$B$2:$D$13,3,FALSE),"")</f>
        <v/>
      </c>
    </row>
    <row r="481" spans="8:14" x14ac:dyDescent="0.25">
      <c r="H481" s="31" t="str">
        <f t="shared" si="7"/>
        <v/>
      </c>
      <c r="I481" s="36"/>
      <c r="J481" s="34"/>
      <c r="K481" s="34"/>
      <c r="L481" s="40"/>
      <c r="M481" s="34" t="s">
        <v>94</v>
      </c>
      <c r="N481" s="35" t="str">
        <f>IF(ISTEXT(I481),VLOOKUP(M481,Liste!$B$2:$D$13,3,FALSE),"")</f>
        <v/>
      </c>
    </row>
    <row r="482" spans="8:14" x14ac:dyDescent="0.25">
      <c r="H482" s="31" t="str">
        <f t="shared" si="7"/>
        <v/>
      </c>
      <c r="I482" s="36"/>
      <c r="J482" s="34"/>
      <c r="K482" s="34"/>
      <c r="L482" s="40"/>
      <c r="M482" s="34" t="s">
        <v>94</v>
      </c>
      <c r="N482" s="35" t="str">
        <f>IF(ISTEXT(I482),VLOOKUP(M482,Liste!$B$2:$D$13,3,FALSE),"")</f>
        <v/>
      </c>
    </row>
    <row r="483" spans="8:14" x14ac:dyDescent="0.25">
      <c r="H483" s="31" t="str">
        <f t="shared" si="7"/>
        <v/>
      </c>
      <c r="I483" s="36"/>
      <c r="J483" s="34"/>
      <c r="K483" s="34"/>
      <c r="L483" s="40"/>
      <c r="M483" s="34" t="s">
        <v>94</v>
      </c>
      <c r="N483" s="35" t="str">
        <f>IF(ISTEXT(I483),VLOOKUP(M483,Liste!$B$2:$D$13,3,FALSE),"")</f>
        <v/>
      </c>
    </row>
    <row r="484" spans="8:14" x14ac:dyDescent="0.25">
      <c r="H484" s="31" t="str">
        <f t="shared" si="7"/>
        <v/>
      </c>
      <c r="I484" s="36"/>
      <c r="J484" s="34"/>
      <c r="K484" s="34"/>
      <c r="L484" s="40"/>
      <c r="M484" s="34" t="s">
        <v>94</v>
      </c>
      <c r="N484" s="35" t="str">
        <f>IF(ISTEXT(I484),VLOOKUP(M484,Liste!$B$2:$D$13,3,FALSE),"")</f>
        <v/>
      </c>
    </row>
    <row r="485" spans="8:14" x14ac:dyDescent="0.25">
      <c r="H485" s="31" t="str">
        <f t="shared" si="7"/>
        <v/>
      </c>
      <c r="I485" s="36"/>
      <c r="J485" s="34"/>
      <c r="K485" s="34"/>
      <c r="L485" s="40"/>
      <c r="M485" s="34" t="s">
        <v>94</v>
      </c>
      <c r="N485" s="35" t="str">
        <f>IF(ISTEXT(I485),VLOOKUP(M485,Liste!$B$2:$D$13,3,FALSE),"")</f>
        <v/>
      </c>
    </row>
    <row r="486" spans="8:14" x14ac:dyDescent="0.25">
      <c r="H486" s="31" t="str">
        <f t="shared" si="7"/>
        <v/>
      </c>
      <c r="I486" s="36"/>
      <c r="J486" s="34"/>
      <c r="K486" s="34"/>
      <c r="L486" s="40"/>
      <c r="M486" s="34" t="s">
        <v>94</v>
      </c>
      <c r="N486" s="35" t="str">
        <f>IF(ISTEXT(I486),VLOOKUP(M486,Liste!$B$2:$D$13,3,FALSE),"")</f>
        <v/>
      </c>
    </row>
    <row r="487" spans="8:14" x14ac:dyDescent="0.25">
      <c r="H487" s="31" t="str">
        <f t="shared" si="7"/>
        <v/>
      </c>
      <c r="I487" s="36"/>
      <c r="J487" s="34"/>
      <c r="K487" s="34"/>
      <c r="L487" s="40"/>
      <c r="M487" s="34" t="s">
        <v>94</v>
      </c>
      <c r="N487" s="35" t="str">
        <f>IF(ISTEXT(I487),VLOOKUP(M487,Liste!$B$2:$D$13,3,FALSE),"")</f>
        <v/>
      </c>
    </row>
    <row r="488" spans="8:14" x14ac:dyDescent="0.25">
      <c r="H488" s="31" t="str">
        <f t="shared" si="7"/>
        <v/>
      </c>
      <c r="I488" s="36"/>
      <c r="J488" s="34"/>
      <c r="K488" s="34"/>
      <c r="L488" s="40"/>
      <c r="M488" s="34" t="s">
        <v>94</v>
      </c>
      <c r="N488" s="35" t="str">
        <f>IF(ISTEXT(I488),VLOOKUP(M488,Liste!$B$2:$D$13,3,FALSE),"")</f>
        <v/>
      </c>
    </row>
    <row r="489" spans="8:14" x14ac:dyDescent="0.25">
      <c r="H489" s="31" t="str">
        <f t="shared" si="7"/>
        <v/>
      </c>
      <c r="I489" s="36"/>
      <c r="J489" s="34"/>
      <c r="K489" s="34"/>
      <c r="L489" s="40"/>
      <c r="M489" s="34" t="s">
        <v>94</v>
      </c>
      <c r="N489" s="35" t="str">
        <f>IF(ISTEXT(I489),VLOOKUP(M489,Liste!$B$2:$D$13,3,FALSE),"")</f>
        <v/>
      </c>
    </row>
    <row r="490" spans="8:14" x14ac:dyDescent="0.25">
      <c r="H490" s="31" t="str">
        <f t="shared" si="7"/>
        <v/>
      </c>
      <c r="I490" s="36"/>
      <c r="J490" s="34"/>
      <c r="K490" s="34"/>
      <c r="L490" s="40"/>
      <c r="M490" s="34" t="s">
        <v>94</v>
      </c>
      <c r="N490" s="35" t="str">
        <f>IF(ISTEXT(I490),VLOOKUP(M490,Liste!$B$2:$D$13,3,FALSE),"")</f>
        <v/>
      </c>
    </row>
    <row r="491" spans="8:14" x14ac:dyDescent="0.25">
      <c r="H491" s="31" t="str">
        <f t="shared" si="7"/>
        <v/>
      </c>
      <c r="I491" s="36"/>
      <c r="J491" s="34"/>
      <c r="K491" s="34"/>
      <c r="L491" s="40"/>
      <c r="M491" s="34" t="s">
        <v>94</v>
      </c>
      <c r="N491" s="35" t="str">
        <f>IF(ISTEXT(I491),VLOOKUP(M491,Liste!$B$2:$D$13,3,FALSE),"")</f>
        <v/>
      </c>
    </row>
    <row r="492" spans="8:14" x14ac:dyDescent="0.25">
      <c r="H492" s="31" t="str">
        <f t="shared" si="7"/>
        <v/>
      </c>
      <c r="I492" s="36"/>
      <c r="J492" s="34"/>
      <c r="K492" s="34"/>
      <c r="L492" s="40"/>
      <c r="M492" s="34" t="s">
        <v>94</v>
      </c>
      <c r="N492" s="35" t="str">
        <f>IF(ISTEXT(I492),VLOOKUP(M492,Liste!$B$2:$D$13,3,FALSE),"")</f>
        <v/>
      </c>
    </row>
    <row r="493" spans="8:14" x14ac:dyDescent="0.25">
      <c r="H493" s="31" t="str">
        <f t="shared" si="7"/>
        <v/>
      </c>
      <c r="I493" s="36"/>
      <c r="J493" s="34"/>
      <c r="K493" s="34"/>
      <c r="L493" s="40"/>
      <c r="M493" s="34" t="s">
        <v>94</v>
      </c>
      <c r="N493" s="35" t="str">
        <f>IF(ISTEXT(I493),VLOOKUP(M493,Liste!$B$2:$D$13,3,FALSE),"")</f>
        <v/>
      </c>
    </row>
    <row r="494" spans="8:14" x14ac:dyDescent="0.25">
      <c r="H494" s="31" t="str">
        <f t="shared" si="7"/>
        <v/>
      </c>
      <c r="I494" s="36"/>
      <c r="J494" s="34"/>
      <c r="K494" s="34"/>
      <c r="L494" s="40"/>
      <c r="M494" s="34" t="s">
        <v>94</v>
      </c>
      <c r="N494" s="35" t="str">
        <f>IF(ISTEXT(I494),VLOOKUP(M494,Liste!$B$2:$D$13,3,FALSE),"")</f>
        <v/>
      </c>
    </row>
    <row r="495" spans="8:14" x14ac:dyDescent="0.25">
      <c r="H495" s="31" t="str">
        <f t="shared" si="7"/>
        <v/>
      </c>
      <c r="I495" s="36"/>
      <c r="J495" s="34"/>
      <c r="K495" s="34"/>
      <c r="L495" s="40"/>
      <c r="M495" s="34" t="s">
        <v>94</v>
      </c>
      <c r="N495" s="35" t="str">
        <f>IF(ISTEXT(I495),VLOOKUP(M495,Liste!$B$2:$D$13,3,FALSE),"")</f>
        <v/>
      </c>
    </row>
    <row r="496" spans="8:14" x14ac:dyDescent="0.25">
      <c r="H496" s="31" t="str">
        <f t="shared" si="7"/>
        <v/>
      </c>
      <c r="I496" s="36"/>
      <c r="J496" s="34"/>
      <c r="K496" s="34"/>
      <c r="L496" s="40"/>
      <c r="M496" s="34" t="s">
        <v>94</v>
      </c>
      <c r="N496" s="35" t="str">
        <f>IF(ISTEXT(I496),VLOOKUP(M496,Liste!$B$2:$D$13,3,FALSE),"")</f>
        <v/>
      </c>
    </row>
    <row r="497" spans="8:14" x14ac:dyDescent="0.25">
      <c r="H497" s="31" t="str">
        <f t="shared" si="7"/>
        <v/>
      </c>
      <c r="I497" s="36"/>
      <c r="J497" s="34"/>
      <c r="K497" s="34"/>
      <c r="L497" s="40"/>
      <c r="M497" s="34" t="s">
        <v>94</v>
      </c>
      <c r="N497" s="35" t="str">
        <f>IF(ISTEXT(I497),VLOOKUP(M497,Liste!$B$2:$D$13,3,FALSE),"")</f>
        <v/>
      </c>
    </row>
    <row r="498" spans="8:14" x14ac:dyDescent="0.25">
      <c r="H498" s="31" t="str">
        <f t="shared" si="7"/>
        <v/>
      </c>
      <c r="I498" s="36"/>
      <c r="J498" s="34"/>
      <c r="K498" s="34"/>
      <c r="L498" s="40"/>
      <c r="M498" s="34" t="s">
        <v>94</v>
      </c>
      <c r="N498" s="35" t="str">
        <f>IF(ISTEXT(I498),VLOOKUP(M498,Liste!$B$2:$D$13,3,FALSE),"")</f>
        <v/>
      </c>
    </row>
    <row r="499" spans="8:14" x14ac:dyDescent="0.25">
      <c r="H499" s="31" t="str">
        <f t="shared" si="7"/>
        <v/>
      </c>
      <c r="I499" s="36"/>
      <c r="J499" s="34"/>
      <c r="K499" s="34"/>
      <c r="L499" s="40"/>
      <c r="M499" s="34" t="s">
        <v>94</v>
      </c>
      <c r="N499" s="35" t="str">
        <f>IF(ISTEXT(I499),VLOOKUP(M499,Liste!$B$2:$D$13,3,FALSE),"")</f>
        <v/>
      </c>
    </row>
    <row r="500" spans="8:14" x14ac:dyDescent="0.25">
      <c r="H500" s="31" t="str">
        <f t="shared" si="7"/>
        <v/>
      </c>
      <c r="I500" s="36"/>
      <c r="J500" s="34"/>
      <c r="K500" s="34"/>
      <c r="L500" s="40"/>
      <c r="M500" s="34" t="s">
        <v>94</v>
      </c>
      <c r="N500" s="35" t="str">
        <f>IF(ISTEXT(I500),VLOOKUP(M500,Liste!$B$2:$D$13,3,FALSE),"")</f>
        <v/>
      </c>
    </row>
    <row r="501" spans="8:14" x14ac:dyDescent="0.25">
      <c r="H501" s="31" t="str">
        <f t="shared" si="7"/>
        <v/>
      </c>
      <c r="I501" s="36"/>
      <c r="J501" s="34"/>
      <c r="K501" s="34"/>
      <c r="L501" s="40"/>
      <c r="M501" s="34" t="s">
        <v>94</v>
      </c>
      <c r="N501" s="35" t="str">
        <f>IF(ISTEXT(I501),VLOOKUP(M501,Liste!$B$2:$D$13,3,FALSE),"")</f>
        <v/>
      </c>
    </row>
    <row r="502" spans="8:14" x14ac:dyDescent="0.25">
      <c r="H502" s="31" t="str">
        <f t="shared" si="7"/>
        <v/>
      </c>
      <c r="I502" s="36"/>
      <c r="J502" s="34"/>
      <c r="K502" s="34"/>
      <c r="L502" s="40"/>
      <c r="M502" s="34" t="s">
        <v>94</v>
      </c>
      <c r="N502" s="35" t="str">
        <f>IF(ISTEXT(I502),VLOOKUP(M502,Liste!$B$2:$D$13,3,FALSE),"")</f>
        <v/>
      </c>
    </row>
    <row r="503" spans="8:14" x14ac:dyDescent="0.25">
      <c r="H503" s="31" t="str">
        <f t="shared" si="7"/>
        <v/>
      </c>
      <c r="I503" s="36"/>
      <c r="J503" s="34"/>
      <c r="K503" s="34"/>
      <c r="L503" s="40"/>
      <c r="M503" s="34" t="s">
        <v>94</v>
      </c>
      <c r="N503" s="35" t="str">
        <f>IF(ISTEXT(I503),VLOOKUP(M503,Liste!$B$2:$D$13,3,FALSE),"")</f>
        <v/>
      </c>
    </row>
    <row r="504" spans="8:14" x14ac:dyDescent="0.25">
      <c r="H504" s="31" t="str">
        <f t="shared" si="7"/>
        <v/>
      </c>
      <c r="I504" s="36"/>
      <c r="J504" s="34"/>
      <c r="K504" s="34"/>
      <c r="L504" s="40"/>
      <c r="M504" s="34" t="s">
        <v>94</v>
      </c>
      <c r="N504" s="35" t="str">
        <f>IF(ISTEXT(I504),VLOOKUP(M504,Liste!$B$2:$D$13,3,FALSE),"")</f>
        <v/>
      </c>
    </row>
    <row r="505" spans="8:14" x14ac:dyDescent="0.25">
      <c r="H505" s="31" t="str">
        <f t="shared" si="7"/>
        <v/>
      </c>
      <c r="I505" s="36"/>
      <c r="J505" s="34"/>
      <c r="K505" s="34"/>
      <c r="L505" s="40"/>
      <c r="M505" s="34" t="s">
        <v>94</v>
      </c>
      <c r="N505" s="35" t="str">
        <f>IF(ISTEXT(I505),VLOOKUP(M505,Liste!$B$2:$D$13,3,FALSE),"")</f>
        <v/>
      </c>
    </row>
    <row r="506" spans="8:14" x14ac:dyDescent="0.25">
      <c r="H506" s="31" t="str">
        <f t="shared" si="7"/>
        <v/>
      </c>
      <c r="I506" s="36"/>
      <c r="J506" s="34"/>
      <c r="K506" s="34"/>
      <c r="L506" s="40"/>
      <c r="M506" s="34" t="s">
        <v>94</v>
      </c>
      <c r="N506" s="35" t="str">
        <f>IF(ISTEXT(I506),VLOOKUP(M506,Liste!$B$2:$D$13,3,FALSE),"")</f>
        <v/>
      </c>
    </row>
    <row r="507" spans="8:14" x14ac:dyDescent="0.25">
      <c r="H507" s="31" t="str">
        <f t="shared" si="7"/>
        <v/>
      </c>
      <c r="I507" s="36"/>
      <c r="J507" s="34"/>
      <c r="K507" s="34"/>
      <c r="L507" s="40"/>
      <c r="M507" s="34" t="s">
        <v>94</v>
      </c>
      <c r="N507" s="35" t="str">
        <f>IF(ISTEXT(I507),VLOOKUP(M507,Liste!$B$2:$D$13,3,FALSE),"")</f>
        <v/>
      </c>
    </row>
    <row r="508" spans="8:14" x14ac:dyDescent="0.25">
      <c r="H508" s="31" t="str">
        <f t="shared" si="7"/>
        <v/>
      </c>
      <c r="I508" s="36"/>
      <c r="J508" s="34"/>
      <c r="K508" s="34"/>
      <c r="L508" s="40"/>
      <c r="M508" s="34" t="s">
        <v>94</v>
      </c>
      <c r="N508" s="35" t="str">
        <f>IF(ISTEXT(I508),VLOOKUP(M508,Liste!$B$2:$D$13,3,FALSE),"")</f>
        <v/>
      </c>
    </row>
    <row r="509" spans="8:14" x14ac:dyDescent="0.25">
      <c r="H509" s="31" t="str">
        <f t="shared" si="7"/>
        <v/>
      </c>
      <c r="I509" s="36"/>
      <c r="J509" s="34"/>
      <c r="K509" s="34"/>
      <c r="L509" s="40"/>
      <c r="M509" s="34" t="s">
        <v>94</v>
      </c>
      <c r="N509" s="35" t="str">
        <f>IF(ISTEXT(I509),VLOOKUP(M509,Liste!$B$2:$D$13,3,FALSE),"")</f>
        <v/>
      </c>
    </row>
    <row r="510" spans="8:14" x14ac:dyDescent="0.25">
      <c r="H510" s="31" t="str">
        <f t="shared" si="7"/>
        <v/>
      </c>
      <c r="I510" s="36"/>
      <c r="J510" s="34"/>
      <c r="K510" s="34"/>
      <c r="L510" s="40"/>
      <c r="M510" s="34" t="s">
        <v>94</v>
      </c>
      <c r="N510" s="35" t="str">
        <f>IF(ISTEXT(I510),VLOOKUP(M510,Liste!$B$2:$D$13,3,FALSE),"")</f>
        <v/>
      </c>
    </row>
    <row r="511" spans="8:14" x14ac:dyDescent="0.25">
      <c r="H511" s="31" t="str">
        <f t="shared" si="7"/>
        <v/>
      </c>
      <c r="I511" s="36"/>
      <c r="J511" s="34"/>
      <c r="K511" s="34"/>
      <c r="L511" s="40"/>
      <c r="M511" s="34" t="s">
        <v>94</v>
      </c>
      <c r="N511" s="35" t="str">
        <f>IF(ISTEXT(I511),VLOOKUP(M511,Liste!$B$2:$D$13,3,FALSE),"")</f>
        <v/>
      </c>
    </row>
    <row r="512" spans="8:14" x14ac:dyDescent="0.25">
      <c r="H512" s="31" t="str">
        <f t="shared" si="7"/>
        <v/>
      </c>
      <c r="I512" s="36"/>
      <c r="J512" s="34"/>
      <c r="K512" s="34"/>
      <c r="L512" s="40"/>
      <c r="M512" s="34" t="s">
        <v>94</v>
      </c>
      <c r="N512" s="35" t="str">
        <f>IF(ISTEXT(I512),VLOOKUP(M512,Liste!$B$2:$D$13,3,FALSE),"")</f>
        <v/>
      </c>
    </row>
    <row r="513" spans="8:14" x14ac:dyDescent="0.25">
      <c r="H513" s="31" t="str">
        <f t="shared" si="7"/>
        <v/>
      </c>
      <c r="I513" s="36"/>
      <c r="J513" s="34"/>
      <c r="K513" s="34"/>
      <c r="L513" s="40"/>
      <c r="M513" s="34" t="s">
        <v>94</v>
      </c>
      <c r="N513" s="35" t="str">
        <f>IF(ISTEXT(I513),VLOOKUP(M513,Liste!$B$2:$D$13,3,FALSE),"")</f>
        <v/>
      </c>
    </row>
    <row r="514" spans="8:14" x14ac:dyDescent="0.25">
      <c r="H514" s="31" t="str">
        <f t="shared" si="7"/>
        <v/>
      </c>
      <c r="I514" s="36"/>
      <c r="J514" s="34"/>
      <c r="K514" s="34"/>
      <c r="L514" s="40"/>
      <c r="M514" s="34" t="s">
        <v>94</v>
      </c>
      <c r="N514" s="35" t="str">
        <f>IF(ISTEXT(I514),VLOOKUP(M514,Liste!$B$2:$D$13,3,FALSE),"")</f>
        <v/>
      </c>
    </row>
    <row r="515" spans="8:14" x14ac:dyDescent="0.25">
      <c r="H515" s="31" t="str">
        <f t="shared" ref="H515:H578" si="8">IF(ISTEXT(I515),I515&amp;" "&amp;J515&amp;"x"&amp;K515&amp;"mm²","")</f>
        <v/>
      </c>
      <c r="I515" s="36"/>
      <c r="J515" s="34"/>
      <c r="K515" s="34"/>
      <c r="L515" s="40"/>
      <c r="M515" s="34" t="s">
        <v>94</v>
      </c>
      <c r="N515" s="35" t="str">
        <f>IF(ISTEXT(I515),VLOOKUP(M515,Liste!$B$2:$D$13,3,FALSE),"")</f>
        <v/>
      </c>
    </row>
    <row r="516" spans="8:14" x14ac:dyDescent="0.25">
      <c r="H516" s="31" t="str">
        <f t="shared" si="8"/>
        <v/>
      </c>
      <c r="I516" s="36"/>
      <c r="J516" s="34"/>
      <c r="K516" s="34"/>
      <c r="L516" s="40"/>
      <c r="M516" s="34" t="s">
        <v>94</v>
      </c>
      <c r="N516" s="35" t="str">
        <f>IF(ISTEXT(I516),VLOOKUP(M516,Liste!$B$2:$D$13,3,FALSE),"")</f>
        <v/>
      </c>
    </row>
    <row r="517" spans="8:14" x14ac:dyDescent="0.25">
      <c r="H517" s="31" t="str">
        <f t="shared" si="8"/>
        <v/>
      </c>
      <c r="I517" s="36"/>
      <c r="J517" s="34"/>
      <c r="K517" s="34"/>
      <c r="L517" s="40"/>
      <c r="M517" s="34" t="s">
        <v>94</v>
      </c>
      <c r="N517" s="35" t="str">
        <f>IF(ISTEXT(I517),VLOOKUP(M517,Liste!$B$2:$D$13,3,FALSE),"")</f>
        <v/>
      </c>
    </row>
    <row r="518" spans="8:14" x14ac:dyDescent="0.25">
      <c r="H518" s="31" t="str">
        <f t="shared" si="8"/>
        <v/>
      </c>
      <c r="I518" s="36"/>
      <c r="J518" s="34"/>
      <c r="K518" s="34"/>
      <c r="L518" s="40"/>
      <c r="M518" s="34" t="s">
        <v>94</v>
      </c>
      <c r="N518" s="35" t="str">
        <f>IF(ISTEXT(I518),VLOOKUP(M518,Liste!$B$2:$D$13,3,FALSE),"")</f>
        <v/>
      </c>
    </row>
    <row r="519" spans="8:14" x14ac:dyDescent="0.25">
      <c r="H519" s="31" t="str">
        <f t="shared" si="8"/>
        <v/>
      </c>
      <c r="I519" s="36"/>
      <c r="J519" s="34"/>
      <c r="K519" s="34"/>
      <c r="L519" s="40"/>
      <c r="M519" s="34" t="s">
        <v>94</v>
      </c>
      <c r="N519" s="35" t="str">
        <f>IF(ISTEXT(I519),VLOOKUP(M519,Liste!$B$2:$D$13,3,FALSE),"")</f>
        <v/>
      </c>
    </row>
    <row r="520" spans="8:14" x14ac:dyDescent="0.25">
      <c r="H520" s="31" t="str">
        <f t="shared" si="8"/>
        <v/>
      </c>
      <c r="I520" s="36"/>
      <c r="J520" s="34"/>
      <c r="K520" s="34"/>
      <c r="L520" s="40"/>
      <c r="M520" s="34" t="s">
        <v>94</v>
      </c>
      <c r="N520" s="35" t="str">
        <f>IF(ISTEXT(I520),VLOOKUP(M520,Liste!$B$2:$D$13,3,FALSE),"")</f>
        <v/>
      </c>
    </row>
    <row r="521" spans="8:14" x14ac:dyDescent="0.25">
      <c r="H521" s="31" t="str">
        <f t="shared" si="8"/>
        <v/>
      </c>
      <c r="I521" s="36"/>
      <c r="J521" s="34"/>
      <c r="K521" s="34"/>
      <c r="L521" s="40"/>
      <c r="M521" s="34" t="s">
        <v>94</v>
      </c>
      <c r="N521" s="35" t="str">
        <f>IF(ISTEXT(I521),VLOOKUP(M521,Liste!$B$2:$D$13,3,FALSE),"")</f>
        <v/>
      </c>
    </row>
    <row r="522" spans="8:14" x14ac:dyDescent="0.25">
      <c r="H522" s="31" t="str">
        <f t="shared" si="8"/>
        <v/>
      </c>
      <c r="I522" s="36"/>
      <c r="J522" s="34"/>
      <c r="K522" s="34"/>
      <c r="L522" s="40"/>
      <c r="M522" s="34" t="s">
        <v>94</v>
      </c>
      <c r="N522" s="35" t="str">
        <f>IF(ISTEXT(I522),VLOOKUP(M522,Liste!$B$2:$D$13,3,FALSE),"")</f>
        <v/>
      </c>
    </row>
    <row r="523" spans="8:14" x14ac:dyDescent="0.25">
      <c r="H523" s="31" t="str">
        <f t="shared" si="8"/>
        <v/>
      </c>
      <c r="I523" s="36"/>
      <c r="J523" s="34"/>
      <c r="K523" s="34"/>
      <c r="L523" s="40"/>
      <c r="M523" s="34" t="s">
        <v>94</v>
      </c>
      <c r="N523" s="35" t="str">
        <f>IF(ISTEXT(I523),VLOOKUP(M523,Liste!$B$2:$D$13,3,FALSE),"")</f>
        <v/>
      </c>
    </row>
    <row r="524" spans="8:14" x14ac:dyDescent="0.25">
      <c r="H524" s="31" t="str">
        <f t="shared" si="8"/>
        <v/>
      </c>
      <c r="I524" s="36"/>
      <c r="J524" s="34"/>
      <c r="K524" s="34"/>
      <c r="L524" s="40"/>
      <c r="M524" s="34" t="s">
        <v>94</v>
      </c>
      <c r="N524" s="35" t="str">
        <f>IF(ISTEXT(I524),VLOOKUP(M524,Liste!$B$2:$D$13,3,FALSE),"")</f>
        <v/>
      </c>
    </row>
    <row r="525" spans="8:14" x14ac:dyDescent="0.25">
      <c r="H525" s="31" t="str">
        <f t="shared" si="8"/>
        <v/>
      </c>
      <c r="I525" s="36"/>
      <c r="J525" s="34"/>
      <c r="K525" s="34"/>
      <c r="L525" s="40"/>
      <c r="M525" s="34" t="s">
        <v>94</v>
      </c>
      <c r="N525" s="35" t="str">
        <f>IF(ISTEXT(I525),VLOOKUP(M525,Liste!$B$2:$D$13,3,FALSE),"")</f>
        <v/>
      </c>
    </row>
    <row r="526" spans="8:14" x14ac:dyDescent="0.25">
      <c r="H526" s="31" t="str">
        <f t="shared" si="8"/>
        <v/>
      </c>
      <c r="I526" s="36"/>
      <c r="J526" s="34"/>
      <c r="K526" s="34"/>
      <c r="L526" s="40"/>
      <c r="M526" s="34" t="s">
        <v>94</v>
      </c>
      <c r="N526" s="35" t="str">
        <f>IF(ISTEXT(I526),VLOOKUP(M526,Liste!$B$2:$D$13,3,FALSE),"")</f>
        <v/>
      </c>
    </row>
    <row r="527" spans="8:14" x14ac:dyDescent="0.25">
      <c r="H527" s="31" t="str">
        <f t="shared" si="8"/>
        <v/>
      </c>
      <c r="I527" s="36"/>
      <c r="J527" s="34"/>
      <c r="K527" s="34"/>
      <c r="L527" s="40"/>
      <c r="M527" s="34" t="s">
        <v>94</v>
      </c>
      <c r="N527" s="35" t="str">
        <f>IF(ISTEXT(I527),VLOOKUP(M527,Liste!$B$2:$D$13,3,FALSE),"")</f>
        <v/>
      </c>
    </row>
    <row r="528" spans="8:14" x14ac:dyDescent="0.25">
      <c r="H528" s="31" t="str">
        <f t="shared" si="8"/>
        <v/>
      </c>
      <c r="I528" s="36"/>
      <c r="J528" s="34"/>
      <c r="K528" s="34"/>
      <c r="L528" s="40"/>
      <c r="M528" s="34" t="s">
        <v>94</v>
      </c>
      <c r="N528" s="35" t="str">
        <f>IF(ISTEXT(I528),VLOOKUP(M528,Liste!$B$2:$D$13,3,FALSE),"")</f>
        <v/>
      </c>
    </row>
    <row r="529" spans="8:14" x14ac:dyDescent="0.25">
      <c r="H529" s="31" t="str">
        <f t="shared" si="8"/>
        <v/>
      </c>
      <c r="I529" s="36"/>
      <c r="J529" s="34"/>
      <c r="K529" s="34"/>
      <c r="L529" s="40"/>
      <c r="M529" s="34" t="s">
        <v>94</v>
      </c>
      <c r="N529" s="35" t="str">
        <f>IF(ISTEXT(I529),VLOOKUP(M529,Liste!$B$2:$D$13,3,FALSE),"")</f>
        <v/>
      </c>
    </row>
    <row r="530" spans="8:14" x14ac:dyDescent="0.25">
      <c r="H530" s="31" t="str">
        <f t="shared" si="8"/>
        <v/>
      </c>
      <c r="I530" s="36"/>
      <c r="J530" s="34"/>
      <c r="K530" s="34"/>
      <c r="L530" s="40"/>
      <c r="M530" s="34" t="s">
        <v>94</v>
      </c>
      <c r="N530" s="35" t="str">
        <f>IF(ISTEXT(I530),VLOOKUP(M530,Liste!$B$2:$D$13,3,FALSE),"")</f>
        <v/>
      </c>
    </row>
    <row r="531" spans="8:14" x14ac:dyDescent="0.25">
      <c r="H531" s="31" t="str">
        <f t="shared" si="8"/>
        <v/>
      </c>
      <c r="I531" s="36"/>
      <c r="J531" s="34"/>
      <c r="K531" s="34"/>
      <c r="L531" s="40"/>
      <c r="M531" s="34" t="s">
        <v>94</v>
      </c>
      <c r="N531" s="35" t="str">
        <f>IF(ISTEXT(I531),VLOOKUP(M531,Liste!$B$2:$D$13,3,FALSE),"")</f>
        <v/>
      </c>
    </row>
    <row r="532" spans="8:14" x14ac:dyDescent="0.25">
      <c r="H532" s="31" t="str">
        <f t="shared" si="8"/>
        <v/>
      </c>
      <c r="I532" s="36"/>
      <c r="J532" s="34"/>
      <c r="K532" s="34"/>
      <c r="L532" s="40"/>
      <c r="M532" s="34" t="s">
        <v>94</v>
      </c>
      <c r="N532" s="35" t="str">
        <f>IF(ISTEXT(I532),VLOOKUP(M532,Liste!$B$2:$D$13,3,FALSE),"")</f>
        <v/>
      </c>
    </row>
    <row r="533" spans="8:14" x14ac:dyDescent="0.25">
      <c r="H533" s="31" t="str">
        <f t="shared" si="8"/>
        <v/>
      </c>
      <c r="I533" s="36"/>
      <c r="J533" s="34"/>
      <c r="K533" s="34"/>
      <c r="L533" s="40"/>
      <c r="M533" s="34" t="s">
        <v>94</v>
      </c>
      <c r="N533" s="35" t="str">
        <f>IF(ISTEXT(I533),VLOOKUP(M533,Liste!$B$2:$D$13,3,FALSE),"")</f>
        <v/>
      </c>
    </row>
    <row r="534" spans="8:14" x14ac:dyDescent="0.25">
      <c r="H534" s="31" t="str">
        <f t="shared" si="8"/>
        <v/>
      </c>
      <c r="I534" s="36"/>
      <c r="J534" s="34"/>
      <c r="K534" s="34"/>
      <c r="L534" s="40"/>
      <c r="M534" s="34" t="s">
        <v>94</v>
      </c>
      <c r="N534" s="35" t="str">
        <f>IF(ISTEXT(I534),VLOOKUP(M534,Liste!$B$2:$D$13,3,FALSE),"")</f>
        <v/>
      </c>
    </row>
    <row r="535" spans="8:14" x14ac:dyDescent="0.25">
      <c r="H535" s="31" t="str">
        <f t="shared" si="8"/>
        <v/>
      </c>
      <c r="I535" s="36"/>
      <c r="J535" s="34"/>
      <c r="K535" s="34"/>
      <c r="L535" s="40"/>
      <c r="M535" s="34" t="s">
        <v>94</v>
      </c>
      <c r="N535" s="35" t="str">
        <f>IF(ISTEXT(I535),VLOOKUP(M535,Liste!$B$2:$D$13,3,FALSE),"")</f>
        <v/>
      </c>
    </row>
    <row r="536" spans="8:14" x14ac:dyDescent="0.25">
      <c r="H536" s="31" t="str">
        <f t="shared" si="8"/>
        <v/>
      </c>
      <c r="I536" s="36"/>
      <c r="J536" s="34"/>
      <c r="K536" s="34"/>
      <c r="L536" s="40"/>
      <c r="M536" s="34" t="s">
        <v>94</v>
      </c>
      <c r="N536" s="35" t="str">
        <f>IF(ISTEXT(I536),VLOOKUP(M536,Liste!$B$2:$D$13,3,FALSE),"")</f>
        <v/>
      </c>
    </row>
    <row r="537" spans="8:14" x14ac:dyDescent="0.25">
      <c r="H537" s="31" t="str">
        <f t="shared" si="8"/>
        <v/>
      </c>
      <c r="I537" s="36"/>
      <c r="J537" s="34"/>
      <c r="K537" s="34"/>
      <c r="L537" s="40"/>
      <c r="M537" s="34" t="s">
        <v>94</v>
      </c>
      <c r="N537" s="35" t="str">
        <f>IF(ISTEXT(I537),VLOOKUP(M537,Liste!$B$2:$D$13,3,FALSE),"")</f>
        <v/>
      </c>
    </row>
    <row r="538" spans="8:14" x14ac:dyDescent="0.25">
      <c r="H538" s="31" t="str">
        <f t="shared" si="8"/>
        <v/>
      </c>
      <c r="I538" s="36"/>
      <c r="J538" s="34"/>
      <c r="K538" s="34"/>
      <c r="L538" s="40"/>
      <c r="M538" s="34" t="s">
        <v>94</v>
      </c>
      <c r="N538" s="35" t="str">
        <f>IF(ISTEXT(I538),VLOOKUP(M538,Liste!$B$2:$D$13,3,FALSE),"")</f>
        <v/>
      </c>
    </row>
    <row r="539" spans="8:14" x14ac:dyDescent="0.25">
      <c r="H539" s="31" t="str">
        <f t="shared" si="8"/>
        <v/>
      </c>
      <c r="I539" s="36"/>
      <c r="J539" s="34"/>
      <c r="K539" s="34"/>
      <c r="L539" s="40"/>
      <c r="M539" s="34" t="s">
        <v>94</v>
      </c>
      <c r="N539" s="35" t="str">
        <f>IF(ISTEXT(I539),VLOOKUP(M539,Liste!$B$2:$D$13,3,FALSE),"")</f>
        <v/>
      </c>
    </row>
    <row r="540" spans="8:14" x14ac:dyDescent="0.25">
      <c r="H540" s="31" t="str">
        <f t="shared" si="8"/>
        <v/>
      </c>
      <c r="I540" s="36"/>
      <c r="J540" s="34"/>
      <c r="K540" s="34"/>
      <c r="L540" s="40"/>
      <c r="M540" s="34" t="s">
        <v>94</v>
      </c>
      <c r="N540" s="35" t="str">
        <f>IF(ISTEXT(I540),VLOOKUP(M540,Liste!$B$2:$D$13,3,FALSE),"")</f>
        <v/>
      </c>
    </row>
    <row r="541" spans="8:14" x14ac:dyDescent="0.25">
      <c r="H541" s="31" t="str">
        <f t="shared" si="8"/>
        <v/>
      </c>
      <c r="I541" s="36"/>
      <c r="J541" s="34"/>
      <c r="K541" s="34"/>
      <c r="L541" s="40"/>
      <c r="M541" s="34" t="s">
        <v>94</v>
      </c>
      <c r="N541" s="35" t="str">
        <f>IF(ISTEXT(I541),VLOOKUP(M541,Liste!$B$2:$D$13,3,FALSE),"")</f>
        <v/>
      </c>
    </row>
    <row r="542" spans="8:14" x14ac:dyDescent="0.25">
      <c r="H542" s="31" t="str">
        <f t="shared" si="8"/>
        <v/>
      </c>
      <c r="I542" s="36"/>
      <c r="J542" s="34"/>
      <c r="K542" s="34"/>
      <c r="L542" s="40"/>
      <c r="M542" s="34" t="s">
        <v>94</v>
      </c>
      <c r="N542" s="35" t="str">
        <f>IF(ISTEXT(I542),VLOOKUP(M542,Liste!$B$2:$D$13,3,FALSE),"")</f>
        <v/>
      </c>
    </row>
    <row r="543" spans="8:14" x14ac:dyDescent="0.25">
      <c r="H543" s="31" t="str">
        <f t="shared" si="8"/>
        <v/>
      </c>
      <c r="I543" s="36"/>
      <c r="J543" s="34"/>
      <c r="K543" s="34"/>
      <c r="L543" s="40"/>
      <c r="M543" s="34" t="s">
        <v>94</v>
      </c>
      <c r="N543" s="35" t="str">
        <f>IF(ISTEXT(I543),VLOOKUP(M543,Liste!$B$2:$D$13,3,FALSE),"")</f>
        <v/>
      </c>
    </row>
    <row r="544" spans="8:14" x14ac:dyDescent="0.25">
      <c r="H544" s="31" t="str">
        <f t="shared" si="8"/>
        <v/>
      </c>
      <c r="I544" s="36"/>
      <c r="J544" s="34"/>
      <c r="K544" s="34"/>
      <c r="L544" s="40"/>
      <c r="M544" s="34" t="s">
        <v>94</v>
      </c>
      <c r="N544" s="35" t="str">
        <f>IF(ISTEXT(I544),VLOOKUP(M544,Liste!$B$2:$D$13,3,FALSE),"")</f>
        <v/>
      </c>
    </row>
    <row r="545" spans="8:14" x14ac:dyDescent="0.25">
      <c r="H545" s="31" t="str">
        <f t="shared" si="8"/>
        <v/>
      </c>
      <c r="I545" s="36"/>
      <c r="J545" s="34"/>
      <c r="K545" s="34"/>
      <c r="L545" s="40"/>
      <c r="M545" s="34" t="s">
        <v>94</v>
      </c>
      <c r="N545" s="35" t="str">
        <f>IF(ISTEXT(I545),VLOOKUP(M545,Liste!$B$2:$D$13,3,FALSE),"")</f>
        <v/>
      </c>
    </row>
    <row r="546" spans="8:14" x14ac:dyDescent="0.25">
      <c r="H546" s="31" t="str">
        <f t="shared" si="8"/>
        <v/>
      </c>
      <c r="I546" s="36"/>
      <c r="J546" s="34"/>
      <c r="K546" s="34"/>
      <c r="L546" s="40"/>
      <c r="M546" s="34" t="s">
        <v>94</v>
      </c>
      <c r="N546" s="35" t="str">
        <f>IF(ISTEXT(I546),VLOOKUP(M546,Liste!$B$2:$D$13,3,FALSE),"")</f>
        <v/>
      </c>
    </row>
    <row r="547" spans="8:14" x14ac:dyDescent="0.25">
      <c r="H547" s="31" t="str">
        <f t="shared" si="8"/>
        <v/>
      </c>
      <c r="I547" s="36"/>
      <c r="J547" s="34"/>
      <c r="K547" s="34"/>
      <c r="L547" s="40"/>
      <c r="M547" s="34" t="s">
        <v>94</v>
      </c>
      <c r="N547" s="35" t="str">
        <f>IF(ISTEXT(I547),VLOOKUP(M547,Liste!$B$2:$D$13,3,FALSE),"")</f>
        <v/>
      </c>
    </row>
    <row r="548" spans="8:14" x14ac:dyDescent="0.25">
      <c r="H548" s="31" t="str">
        <f t="shared" si="8"/>
        <v/>
      </c>
      <c r="I548" s="36"/>
      <c r="J548" s="34"/>
      <c r="K548" s="34"/>
      <c r="L548" s="40"/>
      <c r="M548" s="34" t="s">
        <v>94</v>
      </c>
      <c r="N548" s="35" t="str">
        <f>IF(ISTEXT(I548),VLOOKUP(M548,Liste!$B$2:$D$13,3,FALSE),"")</f>
        <v/>
      </c>
    </row>
    <row r="549" spans="8:14" x14ac:dyDescent="0.25">
      <c r="H549" s="31" t="str">
        <f t="shared" si="8"/>
        <v/>
      </c>
      <c r="I549" s="36"/>
      <c r="J549" s="34"/>
      <c r="K549" s="34"/>
      <c r="L549" s="40"/>
      <c r="M549" s="34" t="s">
        <v>94</v>
      </c>
      <c r="N549" s="35" t="str">
        <f>IF(ISTEXT(I549),VLOOKUP(M549,Liste!$B$2:$D$13,3,FALSE),"")</f>
        <v/>
      </c>
    </row>
    <row r="550" spans="8:14" x14ac:dyDescent="0.25">
      <c r="H550" s="31" t="str">
        <f t="shared" si="8"/>
        <v/>
      </c>
      <c r="I550" s="36"/>
      <c r="J550" s="34"/>
      <c r="K550" s="34"/>
      <c r="L550" s="40"/>
      <c r="M550" s="34" t="s">
        <v>94</v>
      </c>
      <c r="N550" s="35" t="str">
        <f>IF(ISTEXT(I550),VLOOKUP(M550,Liste!$B$2:$D$13,3,FALSE),"")</f>
        <v/>
      </c>
    </row>
    <row r="551" spans="8:14" x14ac:dyDescent="0.25">
      <c r="H551" s="31" t="str">
        <f t="shared" si="8"/>
        <v/>
      </c>
      <c r="I551" s="36"/>
      <c r="J551" s="34"/>
      <c r="K551" s="34"/>
      <c r="L551" s="40"/>
      <c r="M551" s="34" t="s">
        <v>94</v>
      </c>
      <c r="N551" s="35" t="str">
        <f>IF(ISTEXT(I551),VLOOKUP(M551,Liste!$B$2:$D$13,3,FALSE),"")</f>
        <v/>
      </c>
    </row>
    <row r="552" spans="8:14" x14ac:dyDescent="0.25">
      <c r="H552" s="31" t="str">
        <f t="shared" si="8"/>
        <v/>
      </c>
      <c r="I552" s="36"/>
      <c r="J552" s="34"/>
      <c r="K552" s="34"/>
      <c r="L552" s="40"/>
      <c r="M552" s="34" t="s">
        <v>94</v>
      </c>
      <c r="N552" s="35" t="str">
        <f>IF(ISTEXT(I552),VLOOKUP(M552,Liste!$B$2:$D$13,3,FALSE),"")</f>
        <v/>
      </c>
    </row>
    <row r="553" spans="8:14" x14ac:dyDescent="0.25">
      <c r="H553" s="31" t="str">
        <f t="shared" si="8"/>
        <v/>
      </c>
      <c r="I553" s="36"/>
      <c r="J553" s="34"/>
      <c r="K553" s="34"/>
      <c r="L553" s="40"/>
      <c r="M553" s="34" t="s">
        <v>94</v>
      </c>
      <c r="N553" s="35" t="str">
        <f>IF(ISTEXT(I553),VLOOKUP(M553,Liste!$B$2:$D$13,3,FALSE),"")</f>
        <v/>
      </c>
    </row>
    <row r="554" spans="8:14" x14ac:dyDescent="0.25">
      <c r="H554" s="31" t="str">
        <f t="shared" si="8"/>
        <v/>
      </c>
      <c r="I554" s="36"/>
      <c r="J554" s="34"/>
      <c r="K554" s="34"/>
      <c r="L554" s="40"/>
      <c r="M554" s="34" t="s">
        <v>94</v>
      </c>
      <c r="N554" s="35" t="str">
        <f>IF(ISTEXT(I554),VLOOKUP(M554,Liste!$B$2:$D$13,3,FALSE),"")</f>
        <v/>
      </c>
    </row>
    <row r="555" spans="8:14" x14ac:dyDescent="0.25">
      <c r="H555" s="31" t="str">
        <f t="shared" si="8"/>
        <v/>
      </c>
      <c r="I555" s="36"/>
      <c r="J555" s="34"/>
      <c r="K555" s="34"/>
      <c r="L555" s="40"/>
      <c r="M555" s="34" t="s">
        <v>94</v>
      </c>
      <c r="N555" s="35" t="str">
        <f>IF(ISTEXT(I555),VLOOKUP(M555,Liste!$B$2:$D$13,3,FALSE),"")</f>
        <v/>
      </c>
    </row>
    <row r="556" spans="8:14" x14ac:dyDescent="0.25">
      <c r="H556" s="31" t="str">
        <f t="shared" si="8"/>
        <v/>
      </c>
      <c r="I556" s="36"/>
      <c r="J556" s="34"/>
      <c r="K556" s="34"/>
      <c r="L556" s="40"/>
      <c r="M556" s="34" t="s">
        <v>94</v>
      </c>
      <c r="N556" s="35" t="str">
        <f>IF(ISTEXT(I556),VLOOKUP(M556,Liste!$B$2:$D$13,3,FALSE),"")</f>
        <v/>
      </c>
    </row>
    <row r="557" spans="8:14" x14ac:dyDescent="0.25">
      <c r="H557" s="31" t="str">
        <f t="shared" si="8"/>
        <v/>
      </c>
      <c r="I557" s="36"/>
      <c r="J557" s="34"/>
      <c r="K557" s="34"/>
      <c r="L557" s="40"/>
      <c r="M557" s="34" t="s">
        <v>94</v>
      </c>
      <c r="N557" s="35" t="str">
        <f>IF(ISTEXT(I557),VLOOKUP(M557,Liste!$B$2:$D$13,3,FALSE),"")</f>
        <v/>
      </c>
    </row>
    <row r="558" spans="8:14" x14ac:dyDescent="0.25">
      <c r="H558" s="31" t="str">
        <f t="shared" si="8"/>
        <v/>
      </c>
      <c r="I558" s="36"/>
      <c r="J558" s="34"/>
      <c r="K558" s="34"/>
      <c r="L558" s="40"/>
      <c r="M558" s="34" t="s">
        <v>94</v>
      </c>
      <c r="N558" s="35" t="str">
        <f>IF(ISTEXT(I558),VLOOKUP(M558,Liste!$B$2:$D$13,3,FALSE),"")</f>
        <v/>
      </c>
    </row>
    <row r="559" spans="8:14" x14ac:dyDescent="0.25">
      <c r="H559" s="31" t="str">
        <f t="shared" si="8"/>
        <v/>
      </c>
      <c r="I559" s="36"/>
      <c r="J559" s="34"/>
      <c r="K559" s="34"/>
      <c r="L559" s="40"/>
      <c r="M559" s="34" t="s">
        <v>94</v>
      </c>
      <c r="N559" s="35" t="str">
        <f>IF(ISTEXT(I559),VLOOKUP(M559,Liste!$B$2:$D$13,3,FALSE),"")</f>
        <v/>
      </c>
    </row>
    <row r="560" spans="8:14" x14ac:dyDescent="0.25">
      <c r="H560" s="31" t="str">
        <f t="shared" si="8"/>
        <v/>
      </c>
      <c r="I560" s="36"/>
      <c r="J560" s="34"/>
      <c r="K560" s="34"/>
      <c r="L560" s="40"/>
      <c r="M560" s="34" t="s">
        <v>94</v>
      </c>
      <c r="N560" s="35" t="str">
        <f>IF(ISTEXT(I560),VLOOKUP(M560,Liste!$B$2:$D$13,3,FALSE),"")</f>
        <v/>
      </c>
    </row>
    <row r="561" spans="8:14" x14ac:dyDescent="0.25">
      <c r="H561" s="31" t="str">
        <f t="shared" si="8"/>
        <v/>
      </c>
      <c r="I561" s="36"/>
      <c r="J561" s="34"/>
      <c r="K561" s="34"/>
      <c r="L561" s="40"/>
      <c r="M561" s="34" t="s">
        <v>94</v>
      </c>
      <c r="N561" s="35" t="str">
        <f>IF(ISTEXT(I561),VLOOKUP(M561,Liste!$B$2:$D$13,3,FALSE),"")</f>
        <v/>
      </c>
    </row>
    <row r="562" spans="8:14" x14ac:dyDescent="0.25">
      <c r="H562" s="31" t="str">
        <f t="shared" si="8"/>
        <v/>
      </c>
      <c r="I562" s="36"/>
      <c r="J562" s="34"/>
      <c r="K562" s="34"/>
      <c r="L562" s="40"/>
      <c r="M562" s="34" t="s">
        <v>94</v>
      </c>
      <c r="N562" s="35" t="str">
        <f>IF(ISTEXT(I562),VLOOKUP(M562,Liste!$B$2:$D$13,3,FALSE),"")</f>
        <v/>
      </c>
    </row>
    <row r="563" spans="8:14" x14ac:dyDescent="0.25">
      <c r="H563" s="31" t="str">
        <f t="shared" si="8"/>
        <v/>
      </c>
      <c r="I563" s="36"/>
      <c r="J563" s="34"/>
      <c r="K563" s="34"/>
      <c r="L563" s="40"/>
      <c r="M563" s="34" t="s">
        <v>94</v>
      </c>
      <c r="N563" s="35" t="str">
        <f>IF(ISTEXT(I563),VLOOKUP(M563,Liste!$B$2:$D$13,3,FALSE),"")</f>
        <v/>
      </c>
    </row>
    <row r="564" spans="8:14" x14ac:dyDescent="0.25">
      <c r="H564" s="31" t="str">
        <f t="shared" si="8"/>
        <v/>
      </c>
      <c r="I564" s="36"/>
      <c r="J564" s="34"/>
      <c r="K564" s="34"/>
      <c r="L564" s="40"/>
      <c r="M564" s="34" t="s">
        <v>94</v>
      </c>
      <c r="N564" s="35" t="str">
        <f>IF(ISTEXT(I564),VLOOKUP(M564,Liste!$B$2:$D$13,3,FALSE),"")</f>
        <v/>
      </c>
    </row>
    <row r="565" spans="8:14" x14ac:dyDescent="0.25">
      <c r="H565" s="31" t="str">
        <f t="shared" si="8"/>
        <v/>
      </c>
      <c r="I565" s="36"/>
      <c r="J565" s="34"/>
      <c r="K565" s="34"/>
      <c r="L565" s="40"/>
      <c r="M565" s="34" t="s">
        <v>94</v>
      </c>
      <c r="N565" s="35" t="str">
        <f>IF(ISTEXT(I565),VLOOKUP(M565,Liste!$B$2:$D$13,3,FALSE),"")</f>
        <v/>
      </c>
    </row>
    <row r="566" spans="8:14" x14ac:dyDescent="0.25">
      <c r="H566" s="31" t="str">
        <f t="shared" si="8"/>
        <v/>
      </c>
      <c r="I566" s="36"/>
      <c r="J566" s="34"/>
      <c r="K566" s="34"/>
      <c r="L566" s="40"/>
      <c r="M566" s="34" t="s">
        <v>94</v>
      </c>
      <c r="N566" s="35" t="str">
        <f>IF(ISTEXT(I566),VLOOKUP(M566,Liste!$B$2:$D$13,3,FALSE),"")</f>
        <v/>
      </c>
    </row>
    <row r="567" spans="8:14" x14ac:dyDescent="0.25">
      <c r="H567" s="31" t="str">
        <f t="shared" si="8"/>
        <v/>
      </c>
      <c r="I567" s="36"/>
      <c r="J567" s="34"/>
      <c r="K567" s="34"/>
      <c r="L567" s="40"/>
      <c r="M567" s="34" t="s">
        <v>94</v>
      </c>
      <c r="N567" s="35" t="str">
        <f>IF(ISTEXT(I567),VLOOKUP(M567,Liste!$B$2:$D$13,3,FALSE),"")</f>
        <v/>
      </c>
    </row>
    <row r="568" spans="8:14" x14ac:dyDescent="0.25">
      <c r="H568" s="31" t="str">
        <f t="shared" si="8"/>
        <v/>
      </c>
      <c r="I568" s="36"/>
      <c r="J568" s="34"/>
      <c r="K568" s="34"/>
      <c r="L568" s="40"/>
      <c r="M568" s="34" t="s">
        <v>94</v>
      </c>
      <c r="N568" s="35" t="str">
        <f>IF(ISTEXT(I568),VLOOKUP(M568,Liste!$B$2:$D$13,3,FALSE),"")</f>
        <v/>
      </c>
    </row>
    <row r="569" spans="8:14" x14ac:dyDescent="0.25">
      <c r="H569" s="31" t="str">
        <f t="shared" si="8"/>
        <v/>
      </c>
      <c r="I569" s="36"/>
      <c r="J569" s="34"/>
      <c r="K569" s="34"/>
      <c r="L569" s="40"/>
      <c r="M569" s="34" t="s">
        <v>94</v>
      </c>
      <c r="N569" s="35" t="str">
        <f>IF(ISTEXT(I569),VLOOKUP(M569,Liste!$B$2:$D$13,3,FALSE),"")</f>
        <v/>
      </c>
    </row>
    <row r="570" spans="8:14" x14ac:dyDescent="0.25">
      <c r="H570" s="31" t="str">
        <f t="shared" si="8"/>
        <v/>
      </c>
      <c r="I570" s="36"/>
      <c r="J570" s="34"/>
      <c r="K570" s="34"/>
      <c r="L570" s="40"/>
      <c r="M570" s="34" t="s">
        <v>94</v>
      </c>
      <c r="N570" s="35" t="str">
        <f>IF(ISTEXT(I570),VLOOKUP(M570,Liste!$B$2:$D$13,3,FALSE),"")</f>
        <v/>
      </c>
    </row>
    <row r="571" spans="8:14" x14ac:dyDescent="0.25">
      <c r="H571" s="31" t="str">
        <f t="shared" si="8"/>
        <v/>
      </c>
      <c r="I571" s="36"/>
      <c r="J571" s="34"/>
      <c r="K571" s="34"/>
      <c r="L571" s="40"/>
      <c r="M571" s="34" t="s">
        <v>94</v>
      </c>
      <c r="N571" s="35" t="str">
        <f>IF(ISTEXT(I571),VLOOKUP(M571,Liste!$B$2:$D$13,3,FALSE),"")</f>
        <v/>
      </c>
    </row>
    <row r="572" spans="8:14" x14ac:dyDescent="0.25">
      <c r="H572" s="31" t="str">
        <f t="shared" si="8"/>
        <v/>
      </c>
      <c r="I572" s="36"/>
      <c r="J572" s="34"/>
      <c r="K572" s="34"/>
      <c r="L572" s="40"/>
      <c r="M572" s="34" t="s">
        <v>94</v>
      </c>
      <c r="N572" s="35" t="str">
        <f>IF(ISTEXT(I572),VLOOKUP(M572,Liste!$B$2:$D$13,3,FALSE),"")</f>
        <v/>
      </c>
    </row>
    <row r="573" spans="8:14" x14ac:dyDescent="0.25">
      <c r="H573" s="31" t="str">
        <f t="shared" si="8"/>
        <v/>
      </c>
      <c r="I573" s="36"/>
      <c r="J573" s="34"/>
      <c r="K573" s="34"/>
      <c r="L573" s="40"/>
      <c r="M573" s="34" t="s">
        <v>94</v>
      </c>
      <c r="N573" s="35" t="str">
        <f>IF(ISTEXT(I573),VLOOKUP(M573,Liste!$B$2:$D$13,3,FALSE),"")</f>
        <v/>
      </c>
    </row>
    <row r="574" spans="8:14" x14ac:dyDescent="0.25">
      <c r="H574" s="31" t="str">
        <f t="shared" si="8"/>
        <v/>
      </c>
      <c r="I574" s="36"/>
      <c r="J574" s="34"/>
      <c r="K574" s="34"/>
      <c r="L574" s="40"/>
      <c r="M574" s="34" t="s">
        <v>94</v>
      </c>
      <c r="N574" s="35" t="str">
        <f>IF(ISTEXT(I574),VLOOKUP(M574,Liste!$B$2:$D$13,3,FALSE),"")</f>
        <v/>
      </c>
    </row>
    <row r="575" spans="8:14" x14ac:dyDescent="0.25">
      <c r="H575" s="31" t="str">
        <f t="shared" si="8"/>
        <v/>
      </c>
      <c r="I575" s="36"/>
      <c r="J575" s="34"/>
      <c r="K575" s="34"/>
      <c r="L575" s="40"/>
      <c r="M575" s="34" t="s">
        <v>94</v>
      </c>
      <c r="N575" s="35" t="str">
        <f>IF(ISTEXT(I575),VLOOKUP(M575,Liste!$B$2:$D$13,3,FALSE),"")</f>
        <v/>
      </c>
    </row>
    <row r="576" spans="8:14" x14ac:dyDescent="0.25">
      <c r="H576" s="31" t="str">
        <f t="shared" si="8"/>
        <v/>
      </c>
      <c r="I576" s="36"/>
      <c r="J576" s="34"/>
      <c r="K576" s="34"/>
      <c r="L576" s="40"/>
      <c r="M576" s="34" t="s">
        <v>94</v>
      </c>
      <c r="N576" s="35" t="str">
        <f>IF(ISTEXT(I576),VLOOKUP(M576,Liste!$B$2:$D$13,3,FALSE),"")</f>
        <v/>
      </c>
    </row>
    <row r="577" spans="8:14" x14ac:dyDescent="0.25">
      <c r="H577" s="31" t="str">
        <f t="shared" si="8"/>
        <v/>
      </c>
      <c r="I577" s="36"/>
      <c r="J577" s="34"/>
      <c r="K577" s="34"/>
      <c r="L577" s="40"/>
      <c r="M577" s="34" t="s">
        <v>94</v>
      </c>
      <c r="N577" s="35" t="str">
        <f>IF(ISTEXT(I577),VLOOKUP(M577,Liste!$B$2:$D$13,3,FALSE),"")</f>
        <v/>
      </c>
    </row>
    <row r="578" spans="8:14" x14ac:dyDescent="0.25">
      <c r="H578" s="31" t="str">
        <f t="shared" si="8"/>
        <v/>
      </c>
      <c r="I578" s="36"/>
      <c r="J578" s="34"/>
      <c r="K578" s="34"/>
      <c r="L578" s="40"/>
      <c r="M578" s="34" t="s">
        <v>94</v>
      </c>
      <c r="N578" s="35" t="str">
        <f>IF(ISTEXT(I578),VLOOKUP(M578,Liste!$B$2:$D$13,3,FALSE),"")</f>
        <v/>
      </c>
    </row>
    <row r="579" spans="8:14" x14ac:dyDescent="0.25">
      <c r="H579" s="31" t="str">
        <f t="shared" ref="H579:H642" si="9">IF(ISTEXT(I579),I579&amp;" "&amp;J579&amp;"x"&amp;K579&amp;"mm²","")</f>
        <v/>
      </c>
      <c r="I579" s="36"/>
      <c r="J579" s="34"/>
      <c r="K579" s="34"/>
      <c r="L579" s="40"/>
      <c r="M579" s="34" t="s">
        <v>94</v>
      </c>
      <c r="N579" s="35" t="str">
        <f>IF(ISTEXT(I579),VLOOKUP(M579,Liste!$B$2:$D$13,3,FALSE),"")</f>
        <v/>
      </c>
    </row>
    <row r="580" spans="8:14" x14ac:dyDescent="0.25">
      <c r="H580" s="31" t="str">
        <f t="shared" si="9"/>
        <v/>
      </c>
      <c r="I580" s="36"/>
      <c r="J580" s="34"/>
      <c r="K580" s="34"/>
      <c r="L580" s="40"/>
      <c r="M580" s="34" t="s">
        <v>94</v>
      </c>
      <c r="N580" s="35" t="str">
        <f>IF(ISTEXT(I580),VLOOKUP(M580,Liste!$B$2:$D$13,3,FALSE),"")</f>
        <v/>
      </c>
    </row>
    <row r="581" spans="8:14" x14ac:dyDescent="0.25">
      <c r="H581" s="31" t="str">
        <f t="shared" si="9"/>
        <v/>
      </c>
      <c r="I581" s="36"/>
      <c r="J581" s="34"/>
      <c r="K581" s="34"/>
      <c r="L581" s="40"/>
      <c r="M581" s="34" t="s">
        <v>94</v>
      </c>
      <c r="N581" s="35" t="str">
        <f>IF(ISTEXT(I581),VLOOKUP(M581,Liste!$B$2:$D$13,3,FALSE),"")</f>
        <v/>
      </c>
    </row>
    <row r="582" spans="8:14" x14ac:dyDescent="0.25">
      <c r="H582" s="31" t="str">
        <f t="shared" si="9"/>
        <v/>
      </c>
      <c r="I582" s="36"/>
      <c r="J582" s="34"/>
      <c r="K582" s="34"/>
      <c r="L582" s="40"/>
      <c r="M582" s="34" t="s">
        <v>94</v>
      </c>
      <c r="N582" s="35" t="str">
        <f>IF(ISTEXT(I582),VLOOKUP(M582,Liste!$B$2:$D$13,3,FALSE),"")</f>
        <v/>
      </c>
    </row>
    <row r="583" spans="8:14" x14ac:dyDescent="0.25">
      <c r="H583" s="31" t="str">
        <f t="shared" si="9"/>
        <v/>
      </c>
      <c r="I583" s="36"/>
      <c r="J583" s="34"/>
      <c r="K583" s="34"/>
      <c r="L583" s="40"/>
      <c r="M583" s="34" t="s">
        <v>94</v>
      </c>
      <c r="N583" s="35" t="str">
        <f>IF(ISTEXT(I583),VLOOKUP(M583,Liste!$B$2:$D$13,3,FALSE),"")</f>
        <v/>
      </c>
    </row>
    <row r="584" spans="8:14" x14ac:dyDescent="0.25">
      <c r="H584" s="31" t="str">
        <f t="shared" si="9"/>
        <v/>
      </c>
      <c r="I584" s="36"/>
      <c r="J584" s="34"/>
      <c r="K584" s="34"/>
      <c r="L584" s="40"/>
      <c r="M584" s="34" t="s">
        <v>94</v>
      </c>
      <c r="N584" s="35" t="str">
        <f>IF(ISTEXT(I584),VLOOKUP(M584,Liste!$B$2:$D$13,3,FALSE),"")</f>
        <v/>
      </c>
    </row>
    <row r="585" spans="8:14" x14ac:dyDescent="0.25">
      <c r="H585" s="31" t="str">
        <f t="shared" si="9"/>
        <v/>
      </c>
      <c r="I585" s="36"/>
      <c r="J585" s="34"/>
      <c r="K585" s="34"/>
      <c r="L585" s="40"/>
      <c r="M585" s="34" t="s">
        <v>94</v>
      </c>
      <c r="N585" s="35" t="str">
        <f>IF(ISTEXT(I585),VLOOKUP(M585,Liste!$B$2:$D$13,3,FALSE),"")</f>
        <v/>
      </c>
    </row>
    <row r="586" spans="8:14" x14ac:dyDescent="0.25">
      <c r="H586" s="31" t="str">
        <f t="shared" si="9"/>
        <v/>
      </c>
      <c r="I586" s="36"/>
      <c r="J586" s="34"/>
      <c r="K586" s="34"/>
      <c r="L586" s="40"/>
      <c r="M586" s="34" t="s">
        <v>94</v>
      </c>
      <c r="N586" s="35" t="str">
        <f>IF(ISTEXT(I586),VLOOKUP(M586,Liste!$B$2:$D$13,3,FALSE),"")</f>
        <v/>
      </c>
    </row>
    <row r="587" spans="8:14" x14ac:dyDescent="0.25">
      <c r="H587" s="31" t="str">
        <f t="shared" si="9"/>
        <v/>
      </c>
      <c r="I587" s="36"/>
      <c r="J587" s="34"/>
      <c r="K587" s="34"/>
      <c r="L587" s="40"/>
      <c r="M587" s="34" t="s">
        <v>94</v>
      </c>
      <c r="N587" s="35" t="str">
        <f>IF(ISTEXT(I587),VLOOKUP(M587,Liste!$B$2:$D$13,3,FALSE),"")</f>
        <v/>
      </c>
    </row>
    <row r="588" spans="8:14" x14ac:dyDescent="0.25">
      <c r="H588" s="31" t="str">
        <f t="shared" si="9"/>
        <v/>
      </c>
      <c r="I588" s="36"/>
      <c r="J588" s="34"/>
      <c r="K588" s="34"/>
      <c r="L588" s="40"/>
      <c r="M588" s="34" t="s">
        <v>94</v>
      </c>
      <c r="N588" s="35" t="str">
        <f>IF(ISTEXT(I588),VLOOKUP(M588,Liste!$B$2:$D$13,3,FALSE),"")</f>
        <v/>
      </c>
    </row>
    <row r="589" spans="8:14" x14ac:dyDescent="0.25">
      <c r="H589" s="31" t="str">
        <f t="shared" si="9"/>
        <v/>
      </c>
      <c r="I589" s="36"/>
      <c r="J589" s="34"/>
      <c r="K589" s="34"/>
      <c r="L589" s="40"/>
      <c r="M589" s="34" t="s">
        <v>94</v>
      </c>
      <c r="N589" s="35" t="str">
        <f>IF(ISTEXT(I589),VLOOKUP(M589,Liste!$B$2:$D$13,3,FALSE),"")</f>
        <v/>
      </c>
    </row>
    <row r="590" spans="8:14" x14ac:dyDescent="0.25">
      <c r="H590" s="31" t="str">
        <f t="shared" si="9"/>
        <v/>
      </c>
      <c r="I590" s="36"/>
      <c r="J590" s="34"/>
      <c r="K590" s="34"/>
      <c r="L590" s="40"/>
      <c r="M590" s="34" t="s">
        <v>94</v>
      </c>
      <c r="N590" s="35" t="str">
        <f>IF(ISTEXT(I590),VLOOKUP(M590,Liste!$B$2:$D$13,3,FALSE),"")</f>
        <v/>
      </c>
    </row>
    <row r="591" spans="8:14" x14ac:dyDescent="0.25">
      <c r="H591" s="31" t="str">
        <f t="shared" si="9"/>
        <v/>
      </c>
      <c r="I591" s="36"/>
      <c r="J591" s="34"/>
      <c r="K591" s="34"/>
      <c r="L591" s="40"/>
      <c r="M591" s="34" t="s">
        <v>94</v>
      </c>
      <c r="N591" s="35" t="str">
        <f>IF(ISTEXT(I591),VLOOKUP(M591,Liste!$B$2:$D$13,3,FALSE),"")</f>
        <v/>
      </c>
    </row>
    <row r="592" spans="8:14" x14ac:dyDescent="0.25">
      <c r="H592" s="31" t="str">
        <f t="shared" si="9"/>
        <v/>
      </c>
      <c r="I592" s="36"/>
      <c r="J592" s="34"/>
      <c r="K592" s="34"/>
      <c r="L592" s="40"/>
      <c r="M592" s="34" t="s">
        <v>94</v>
      </c>
      <c r="N592" s="35" t="str">
        <f>IF(ISTEXT(I592),VLOOKUP(M592,Liste!$B$2:$D$13,3,FALSE),"")</f>
        <v/>
      </c>
    </row>
    <row r="593" spans="8:14" x14ac:dyDescent="0.25">
      <c r="H593" s="31" t="str">
        <f t="shared" si="9"/>
        <v/>
      </c>
      <c r="I593" s="36"/>
      <c r="J593" s="34"/>
      <c r="K593" s="34"/>
      <c r="L593" s="40"/>
      <c r="M593" s="34" t="s">
        <v>94</v>
      </c>
      <c r="N593" s="35" t="str">
        <f>IF(ISTEXT(I593),VLOOKUP(M593,Liste!$B$2:$D$13,3,FALSE),"")</f>
        <v/>
      </c>
    </row>
    <row r="594" spans="8:14" x14ac:dyDescent="0.25">
      <c r="H594" s="31" t="str">
        <f t="shared" si="9"/>
        <v/>
      </c>
      <c r="I594" s="36"/>
      <c r="J594" s="34"/>
      <c r="K594" s="34"/>
      <c r="L594" s="40"/>
      <c r="M594" s="34" t="s">
        <v>94</v>
      </c>
      <c r="N594" s="35" t="str">
        <f>IF(ISTEXT(I594),VLOOKUP(M594,Liste!$B$2:$D$13,3,FALSE),"")</f>
        <v/>
      </c>
    </row>
    <row r="595" spans="8:14" x14ac:dyDescent="0.25">
      <c r="H595" s="31" t="str">
        <f t="shared" si="9"/>
        <v/>
      </c>
      <c r="I595" s="36"/>
      <c r="J595" s="34"/>
      <c r="K595" s="34"/>
      <c r="L595" s="40"/>
      <c r="M595" s="34" t="s">
        <v>94</v>
      </c>
      <c r="N595" s="35" t="str">
        <f>IF(ISTEXT(I595),VLOOKUP(M595,Liste!$B$2:$D$13,3,FALSE),"")</f>
        <v/>
      </c>
    </row>
    <row r="596" spans="8:14" x14ac:dyDescent="0.25">
      <c r="H596" s="31" t="str">
        <f t="shared" si="9"/>
        <v/>
      </c>
      <c r="I596" s="36"/>
      <c r="J596" s="34"/>
      <c r="K596" s="34"/>
      <c r="L596" s="40"/>
      <c r="M596" s="34" t="s">
        <v>94</v>
      </c>
      <c r="N596" s="35" t="str">
        <f>IF(ISTEXT(I596),VLOOKUP(M596,Liste!$B$2:$D$13,3,FALSE),"")</f>
        <v/>
      </c>
    </row>
    <row r="597" spans="8:14" x14ac:dyDescent="0.25">
      <c r="H597" s="31" t="str">
        <f t="shared" si="9"/>
        <v/>
      </c>
      <c r="I597" s="36"/>
      <c r="J597" s="34"/>
      <c r="K597" s="34"/>
      <c r="L597" s="40"/>
      <c r="M597" s="34" t="s">
        <v>94</v>
      </c>
      <c r="N597" s="35" t="str">
        <f>IF(ISTEXT(I597),VLOOKUP(M597,Liste!$B$2:$D$13,3,FALSE),"")</f>
        <v/>
      </c>
    </row>
    <row r="598" spans="8:14" x14ac:dyDescent="0.25">
      <c r="H598" s="31" t="str">
        <f t="shared" si="9"/>
        <v/>
      </c>
      <c r="I598" s="36"/>
      <c r="J598" s="34"/>
      <c r="K598" s="34"/>
      <c r="L598" s="40"/>
      <c r="M598" s="34" t="s">
        <v>94</v>
      </c>
      <c r="N598" s="35" t="str">
        <f>IF(ISTEXT(I598),VLOOKUP(M598,Liste!$B$2:$D$13,3,FALSE),"")</f>
        <v/>
      </c>
    </row>
    <row r="599" spans="8:14" x14ac:dyDescent="0.25">
      <c r="H599" s="31" t="str">
        <f t="shared" si="9"/>
        <v/>
      </c>
      <c r="I599" s="36"/>
      <c r="J599" s="34"/>
      <c r="K599" s="34"/>
      <c r="L599" s="40"/>
      <c r="M599" s="34" t="s">
        <v>94</v>
      </c>
      <c r="N599" s="35" t="str">
        <f>IF(ISTEXT(I599),VLOOKUP(M599,Liste!$B$2:$D$13,3,FALSE),"")</f>
        <v/>
      </c>
    </row>
    <row r="600" spans="8:14" x14ac:dyDescent="0.25">
      <c r="H600" s="31" t="str">
        <f t="shared" si="9"/>
        <v/>
      </c>
      <c r="I600" s="36"/>
      <c r="J600" s="34"/>
      <c r="K600" s="34"/>
      <c r="L600" s="40"/>
      <c r="M600" s="34" t="s">
        <v>94</v>
      </c>
      <c r="N600" s="35" t="str">
        <f>IF(ISTEXT(I600),VLOOKUP(M600,Liste!$B$2:$D$13,3,FALSE),"")</f>
        <v/>
      </c>
    </row>
    <row r="601" spans="8:14" x14ac:dyDescent="0.25">
      <c r="H601" s="31" t="str">
        <f t="shared" si="9"/>
        <v/>
      </c>
      <c r="I601" s="36"/>
      <c r="J601" s="34"/>
      <c r="K601" s="34"/>
      <c r="L601" s="40"/>
      <c r="M601" s="34" t="s">
        <v>94</v>
      </c>
      <c r="N601" s="35" t="str">
        <f>IF(ISTEXT(I601),VLOOKUP(M601,Liste!$B$2:$D$13,3,FALSE),"")</f>
        <v/>
      </c>
    </row>
    <row r="602" spans="8:14" x14ac:dyDescent="0.25">
      <c r="H602" s="31" t="str">
        <f t="shared" si="9"/>
        <v/>
      </c>
      <c r="I602" s="36"/>
      <c r="J602" s="34"/>
      <c r="K602" s="34"/>
      <c r="L602" s="40"/>
      <c r="M602" s="34" t="s">
        <v>94</v>
      </c>
      <c r="N602" s="35" t="str">
        <f>IF(ISTEXT(I602),VLOOKUP(M602,Liste!$B$2:$D$13,3,FALSE),"")</f>
        <v/>
      </c>
    </row>
    <row r="603" spans="8:14" x14ac:dyDescent="0.25">
      <c r="H603" s="31" t="str">
        <f t="shared" si="9"/>
        <v/>
      </c>
      <c r="I603" s="36"/>
      <c r="J603" s="34"/>
      <c r="K603" s="34"/>
      <c r="L603" s="40"/>
      <c r="M603" s="34" t="s">
        <v>94</v>
      </c>
      <c r="N603" s="35" t="str">
        <f>IF(ISTEXT(I603),VLOOKUP(M603,Liste!$B$2:$D$13,3,FALSE),"")</f>
        <v/>
      </c>
    </row>
    <row r="604" spans="8:14" x14ac:dyDescent="0.25">
      <c r="H604" s="31" t="str">
        <f t="shared" si="9"/>
        <v/>
      </c>
      <c r="I604" s="36"/>
      <c r="J604" s="34"/>
      <c r="K604" s="34"/>
      <c r="L604" s="40"/>
      <c r="M604" s="34" t="s">
        <v>94</v>
      </c>
      <c r="N604" s="35" t="str">
        <f>IF(ISTEXT(I604),VLOOKUP(M604,Liste!$B$2:$D$13,3,FALSE),"")</f>
        <v/>
      </c>
    </row>
    <row r="605" spans="8:14" x14ac:dyDescent="0.25">
      <c r="H605" s="31" t="str">
        <f t="shared" si="9"/>
        <v/>
      </c>
      <c r="I605" s="36"/>
      <c r="J605" s="34"/>
      <c r="K605" s="34"/>
      <c r="L605" s="40"/>
      <c r="M605" s="34" t="s">
        <v>94</v>
      </c>
      <c r="N605" s="35" t="str">
        <f>IF(ISTEXT(I605),VLOOKUP(M605,Liste!$B$2:$D$13,3,FALSE),"")</f>
        <v/>
      </c>
    </row>
    <row r="606" spans="8:14" x14ac:dyDescent="0.25">
      <c r="H606" s="31" t="str">
        <f t="shared" si="9"/>
        <v/>
      </c>
      <c r="I606" s="36"/>
      <c r="J606" s="34"/>
      <c r="K606" s="34"/>
      <c r="L606" s="40"/>
      <c r="M606" s="34" t="s">
        <v>94</v>
      </c>
      <c r="N606" s="35" t="str">
        <f>IF(ISTEXT(I606),VLOOKUP(M606,Liste!$B$2:$D$13,3,FALSE),"")</f>
        <v/>
      </c>
    </row>
    <row r="607" spans="8:14" x14ac:dyDescent="0.25">
      <c r="H607" s="31" t="str">
        <f t="shared" si="9"/>
        <v/>
      </c>
      <c r="I607" s="36"/>
      <c r="J607" s="34"/>
      <c r="K607" s="34"/>
      <c r="L607" s="40"/>
      <c r="M607" s="34" t="s">
        <v>94</v>
      </c>
      <c r="N607" s="35" t="str">
        <f>IF(ISTEXT(I607),VLOOKUP(M607,Liste!$B$2:$D$13,3,FALSE),"")</f>
        <v/>
      </c>
    </row>
    <row r="608" spans="8:14" x14ac:dyDescent="0.25">
      <c r="H608" s="31" t="str">
        <f t="shared" si="9"/>
        <v/>
      </c>
      <c r="I608" s="36"/>
      <c r="J608" s="34"/>
      <c r="K608" s="34"/>
      <c r="L608" s="40"/>
      <c r="M608" s="34" t="s">
        <v>94</v>
      </c>
      <c r="N608" s="35" t="str">
        <f>IF(ISTEXT(I608),VLOOKUP(M608,Liste!$B$2:$D$13,3,FALSE),"")</f>
        <v/>
      </c>
    </row>
    <row r="609" spans="8:14" x14ac:dyDescent="0.25">
      <c r="H609" s="31" t="str">
        <f t="shared" si="9"/>
        <v/>
      </c>
      <c r="I609" s="36"/>
      <c r="J609" s="34"/>
      <c r="K609" s="34"/>
      <c r="L609" s="40"/>
      <c r="M609" s="34" t="s">
        <v>94</v>
      </c>
      <c r="N609" s="35" t="str">
        <f>IF(ISTEXT(I609),VLOOKUP(M609,Liste!$B$2:$D$13,3,FALSE),"")</f>
        <v/>
      </c>
    </row>
    <row r="610" spans="8:14" x14ac:dyDescent="0.25">
      <c r="H610" s="31" t="str">
        <f t="shared" si="9"/>
        <v/>
      </c>
      <c r="I610" s="36"/>
      <c r="J610" s="34"/>
      <c r="K610" s="34"/>
      <c r="L610" s="40"/>
      <c r="M610" s="34" t="s">
        <v>94</v>
      </c>
      <c r="N610" s="35" t="str">
        <f>IF(ISTEXT(I610),VLOOKUP(M610,Liste!$B$2:$D$13,3,FALSE),"")</f>
        <v/>
      </c>
    </row>
    <row r="611" spans="8:14" x14ac:dyDescent="0.25">
      <c r="H611" s="31" t="str">
        <f t="shared" si="9"/>
        <v/>
      </c>
      <c r="I611" s="36"/>
      <c r="J611" s="34"/>
      <c r="K611" s="34"/>
      <c r="L611" s="40"/>
      <c r="M611" s="34" t="s">
        <v>94</v>
      </c>
      <c r="N611" s="35" t="str">
        <f>IF(ISTEXT(I611),VLOOKUP(M611,Liste!$B$2:$D$13,3,FALSE),"")</f>
        <v/>
      </c>
    </row>
    <row r="612" spans="8:14" x14ac:dyDescent="0.25">
      <c r="H612" s="31" t="str">
        <f t="shared" si="9"/>
        <v/>
      </c>
      <c r="I612" s="36"/>
      <c r="J612" s="34"/>
      <c r="K612" s="34"/>
      <c r="L612" s="40"/>
      <c r="M612" s="34" t="s">
        <v>94</v>
      </c>
      <c r="N612" s="35" t="str">
        <f>IF(ISTEXT(I612),VLOOKUP(M612,Liste!$B$2:$D$13,3,FALSE),"")</f>
        <v/>
      </c>
    </row>
    <row r="613" spans="8:14" x14ac:dyDescent="0.25">
      <c r="H613" s="31" t="str">
        <f t="shared" si="9"/>
        <v/>
      </c>
      <c r="I613" s="36"/>
      <c r="J613" s="34"/>
      <c r="K613" s="34"/>
      <c r="L613" s="40"/>
      <c r="M613" s="34" t="s">
        <v>94</v>
      </c>
      <c r="N613" s="35" t="str">
        <f>IF(ISTEXT(I613),VLOOKUP(M613,Liste!$B$2:$D$13,3,FALSE),"")</f>
        <v/>
      </c>
    </row>
    <row r="614" spans="8:14" x14ac:dyDescent="0.25">
      <c r="H614" s="31" t="str">
        <f t="shared" si="9"/>
        <v/>
      </c>
      <c r="I614" s="36"/>
      <c r="J614" s="34"/>
      <c r="K614" s="34"/>
      <c r="L614" s="40"/>
      <c r="M614" s="34" t="s">
        <v>94</v>
      </c>
      <c r="N614" s="35" t="str">
        <f>IF(ISTEXT(I614),VLOOKUP(M614,Liste!$B$2:$D$13,3,FALSE),"")</f>
        <v/>
      </c>
    </row>
    <row r="615" spans="8:14" x14ac:dyDescent="0.25">
      <c r="H615" s="31" t="str">
        <f t="shared" si="9"/>
        <v/>
      </c>
      <c r="I615" s="36"/>
      <c r="J615" s="34"/>
      <c r="K615" s="34"/>
      <c r="L615" s="40"/>
      <c r="M615" s="34" t="s">
        <v>94</v>
      </c>
      <c r="N615" s="35" t="str">
        <f>IF(ISTEXT(I615),VLOOKUP(M615,Liste!$B$2:$D$13,3,FALSE),"")</f>
        <v/>
      </c>
    </row>
    <row r="616" spans="8:14" x14ac:dyDescent="0.25">
      <c r="H616" s="31" t="str">
        <f t="shared" si="9"/>
        <v/>
      </c>
      <c r="I616" s="36"/>
      <c r="J616" s="34"/>
      <c r="K616" s="34"/>
      <c r="L616" s="40"/>
      <c r="M616" s="34" t="s">
        <v>94</v>
      </c>
      <c r="N616" s="35" t="str">
        <f>IF(ISTEXT(I616),VLOOKUP(M616,Liste!$B$2:$D$13,3,FALSE),"")</f>
        <v/>
      </c>
    </row>
    <row r="617" spans="8:14" x14ac:dyDescent="0.25">
      <c r="H617" s="31" t="str">
        <f t="shared" si="9"/>
        <v/>
      </c>
      <c r="I617" s="36"/>
      <c r="J617" s="34"/>
      <c r="K617" s="34"/>
      <c r="L617" s="40"/>
      <c r="M617" s="34" t="s">
        <v>94</v>
      </c>
      <c r="N617" s="35" t="str">
        <f>IF(ISTEXT(I617),VLOOKUP(M617,Liste!$B$2:$D$13,3,FALSE),"")</f>
        <v/>
      </c>
    </row>
    <row r="618" spans="8:14" x14ac:dyDescent="0.25">
      <c r="H618" s="31" t="str">
        <f t="shared" si="9"/>
        <v/>
      </c>
      <c r="I618" s="36"/>
      <c r="J618" s="34"/>
      <c r="K618" s="34"/>
      <c r="L618" s="40"/>
      <c r="M618" s="34" t="s">
        <v>94</v>
      </c>
      <c r="N618" s="35" t="str">
        <f>IF(ISTEXT(I618),VLOOKUP(M618,Liste!$B$2:$D$13,3,FALSE),"")</f>
        <v/>
      </c>
    </row>
    <row r="619" spans="8:14" x14ac:dyDescent="0.25">
      <c r="H619" s="31" t="str">
        <f t="shared" si="9"/>
        <v/>
      </c>
      <c r="I619" s="36"/>
      <c r="J619" s="34"/>
      <c r="K619" s="34"/>
      <c r="L619" s="40"/>
      <c r="M619" s="34" t="s">
        <v>94</v>
      </c>
      <c r="N619" s="35" t="str">
        <f>IF(ISTEXT(I619),VLOOKUP(M619,Liste!$B$2:$D$13,3,FALSE),"")</f>
        <v/>
      </c>
    </row>
    <row r="620" spans="8:14" x14ac:dyDescent="0.25">
      <c r="H620" s="31" t="str">
        <f t="shared" si="9"/>
        <v/>
      </c>
      <c r="I620" s="36"/>
      <c r="J620" s="34"/>
      <c r="K620" s="34"/>
      <c r="L620" s="40"/>
      <c r="M620" s="34" t="s">
        <v>94</v>
      </c>
      <c r="N620" s="35" t="str">
        <f>IF(ISTEXT(I620),VLOOKUP(M620,Liste!$B$2:$D$13,3,FALSE),"")</f>
        <v/>
      </c>
    </row>
    <row r="621" spans="8:14" x14ac:dyDescent="0.25">
      <c r="H621" s="31" t="str">
        <f t="shared" si="9"/>
        <v/>
      </c>
      <c r="I621" s="36"/>
      <c r="J621" s="34"/>
      <c r="K621" s="34"/>
      <c r="L621" s="40"/>
      <c r="M621" s="34" t="s">
        <v>94</v>
      </c>
      <c r="N621" s="35" t="str">
        <f>IF(ISTEXT(I621),VLOOKUP(M621,Liste!$B$2:$D$13,3,FALSE),"")</f>
        <v/>
      </c>
    </row>
    <row r="622" spans="8:14" x14ac:dyDescent="0.25">
      <c r="H622" s="31" t="str">
        <f t="shared" si="9"/>
        <v/>
      </c>
      <c r="I622" s="36"/>
      <c r="J622" s="34"/>
      <c r="K622" s="34"/>
      <c r="L622" s="40"/>
      <c r="M622" s="34" t="s">
        <v>94</v>
      </c>
      <c r="N622" s="35" t="str">
        <f>IF(ISTEXT(I622),VLOOKUP(M622,Liste!$B$2:$D$13,3,FALSE),"")</f>
        <v/>
      </c>
    </row>
    <row r="623" spans="8:14" x14ac:dyDescent="0.25">
      <c r="H623" s="31" t="str">
        <f t="shared" si="9"/>
        <v/>
      </c>
      <c r="I623" s="36"/>
      <c r="J623" s="34"/>
      <c r="K623" s="34"/>
      <c r="L623" s="40"/>
      <c r="M623" s="34" t="s">
        <v>94</v>
      </c>
      <c r="N623" s="35" t="str">
        <f>IF(ISTEXT(I623),VLOOKUP(M623,Liste!$B$2:$D$13,3,FALSE),"")</f>
        <v/>
      </c>
    </row>
    <row r="624" spans="8:14" x14ac:dyDescent="0.25">
      <c r="H624" s="31" t="str">
        <f t="shared" si="9"/>
        <v/>
      </c>
      <c r="I624" s="36"/>
      <c r="J624" s="34"/>
      <c r="K624" s="34"/>
      <c r="L624" s="40"/>
      <c r="M624" s="34" t="s">
        <v>94</v>
      </c>
      <c r="N624" s="35" t="str">
        <f>IF(ISTEXT(I624),VLOOKUP(M624,Liste!$B$2:$D$13,3,FALSE),"")</f>
        <v/>
      </c>
    </row>
    <row r="625" spans="8:14" x14ac:dyDescent="0.25">
      <c r="H625" s="31" t="str">
        <f t="shared" si="9"/>
        <v/>
      </c>
      <c r="I625" s="36"/>
      <c r="J625" s="34"/>
      <c r="K625" s="34"/>
      <c r="L625" s="40"/>
      <c r="M625" s="34" t="s">
        <v>94</v>
      </c>
      <c r="N625" s="35" t="str">
        <f>IF(ISTEXT(I625),VLOOKUP(M625,Liste!$B$2:$D$13,3,FALSE),"")</f>
        <v/>
      </c>
    </row>
    <row r="626" spans="8:14" x14ac:dyDescent="0.25">
      <c r="H626" s="31" t="str">
        <f t="shared" si="9"/>
        <v/>
      </c>
      <c r="I626" s="36"/>
      <c r="J626" s="34"/>
      <c r="K626" s="34"/>
      <c r="L626" s="40"/>
      <c r="M626" s="34" t="s">
        <v>94</v>
      </c>
      <c r="N626" s="35" t="str">
        <f>IF(ISTEXT(I626),VLOOKUP(M626,Liste!$B$2:$D$13,3,FALSE),"")</f>
        <v/>
      </c>
    </row>
    <row r="627" spans="8:14" x14ac:dyDescent="0.25">
      <c r="H627" s="31" t="str">
        <f t="shared" si="9"/>
        <v/>
      </c>
      <c r="I627" s="36"/>
      <c r="J627" s="34"/>
      <c r="K627" s="34"/>
      <c r="L627" s="40"/>
      <c r="M627" s="34" t="s">
        <v>94</v>
      </c>
      <c r="N627" s="35" t="str">
        <f>IF(ISTEXT(I627),VLOOKUP(M627,Liste!$B$2:$D$13,3,FALSE),"")</f>
        <v/>
      </c>
    </row>
    <row r="628" spans="8:14" x14ac:dyDescent="0.25">
      <c r="H628" s="31" t="str">
        <f t="shared" si="9"/>
        <v/>
      </c>
      <c r="I628" s="36"/>
      <c r="J628" s="34"/>
      <c r="K628" s="34"/>
      <c r="L628" s="40"/>
      <c r="M628" s="34" t="s">
        <v>94</v>
      </c>
      <c r="N628" s="35" t="str">
        <f>IF(ISTEXT(I628),VLOOKUP(M628,Liste!$B$2:$D$13,3,FALSE),"")</f>
        <v/>
      </c>
    </row>
    <row r="629" spans="8:14" x14ac:dyDescent="0.25">
      <c r="H629" s="31" t="str">
        <f t="shared" si="9"/>
        <v/>
      </c>
      <c r="I629" s="36"/>
      <c r="J629" s="34"/>
      <c r="K629" s="34"/>
      <c r="L629" s="40"/>
      <c r="M629" s="34" t="s">
        <v>94</v>
      </c>
      <c r="N629" s="35" t="str">
        <f>IF(ISTEXT(I629),VLOOKUP(M629,Liste!$B$2:$D$13,3,FALSE),"")</f>
        <v/>
      </c>
    </row>
    <row r="630" spans="8:14" x14ac:dyDescent="0.25">
      <c r="H630" s="31" t="str">
        <f t="shared" si="9"/>
        <v/>
      </c>
      <c r="I630" s="36"/>
      <c r="J630" s="34"/>
      <c r="K630" s="34"/>
      <c r="L630" s="40"/>
      <c r="M630" s="34" t="s">
        <v>94</v>
      </c>
      <c r="N630" s="35" t="str">
        <f>IF(ISTEXT(I630),VLOOKUP(M630,Liste!$B$2:$D$13,3,FALSE),"")</f>
        <v/>
      </c>
    </row>
    <row r="631" spans="8:14" x14ac:dyDescent="0.25">
      <c r="H631" s="31" t="str">
        <f t="shared" si="9"/>
        <v/>
      </c>
      <c r="I631" s="36"/>
      <c r="J631" s="34"/>
      <c r="K631" s="34"/>
      <c r="L631" s="40"/>
      <c r="M631" s="34" t="s">
        <v>94</v>
      </c>
      <c r="N631" s="35" t="str">
        <f>IF(ISTEXT(I631),VLOOKUP(M631,Liste!$B$2:$D$13,3,FALSE),"")</f>
        <v/>
      </c>
    </row>
    <row r="632" spans="8:14" x14ac:dyDescent="0.25">
      <c r="H632" s="31" t="str">
        <f t="shared" si="9"/>
        <v/>
      </c>
      <c r="I632" s="36"/>
      <c r="J632" s="34"/>
      <c r="K632" s="34"/>
      <c r="L632" s="40"/>
      <c r="M632" s="34" t="s">
        <v>94</v>
      </c>
      <c r="N632" s="35" t="str">
        <f>IF(ISTEXT(I632),VLOOKUP(M632,Liste!$B$2:$D$13,3,FALSE),"")</f>
        <v/>
      </c>
    </row>
    <row r="633" spans="8:14" x14ac:dyDescent="0.25">
      <c r="H633" s="31" t="str">
        <f t="shared" si="9"/>
        <v/>
      </c>
      <c r="I633" s="36"/>
      <c r="J633" s="34"/>
      <c r="K633" s="34"/>
      <c r="L633" s="40"/>
      <c r="M633" s="34" t="s">
        <v>94</v>
      </c>
      <c r="N633" s="35" t="str">
        <f>IF(ISTEXT(I633),VLOOKUP(M633,Liste!$B$2:$D$13,3,FALSE),"")</f>
        <v/>
      </c>
    </row>
    <row r="634" spans="8:14" x14ac:dyDescent="0.25">
      <c r="H634" s="31" t="str">
        <f t="shared" si="9"/>
        <v/>
      </c>
      <c r="I634" s="36"/>
      <c r="J634" s="34"/>
      <c r="K634" s="34"/>
      <c r="L634" s="40"/>
      <c r="M634" s="34" t="s">
        <v>94</v>
      </c>
      <c r="N634" s="35" t="str">
        <f>IF(ISTEXT(I634),VLOOKUP(M634,Liste!$B$2:$D$13,3,FALSE),"")</f>
        <v/>
      </c>
    </row>
    <row r="635" spans="8:14" x14ac:dyDescent="0.25">
      <c r="H635" s="31" t="str">
        <f t="shared" si="9"/>
        <v/>
      </c>
      <c r="I635" s="36"/>
      <c r="J635" s="34"/>
      <c r="K635" s="34"/>
      <c r="L635" s="40"/>
      <c r="M635" s="34" t="s">
        <v>94</v>
      </c>
      <c r="N635" s="35" t="str">
        <f>IF(ISTEXT(I635),VLOOKUP(M635,Liste!$B$2:$D$13,3,FALSE),"")</f>
        <v/>
      </c>
    </row>
    <row r="636" spans="8:14" x14ac:dyDescent="0.25">
      <c r="H636" s="31" t="str">
        <f t="shared" si="9"/>
        <v/>
      </c>
      <c r="I636" s="36"/>
      <c r="J636" s="34"/>
      <c r="K636" s="34"/>
      <c r="L636" s="40"/>
      <c r="M636" s="34" t="s">
        <v>94</v>
      </c>
      <c r="N636" s="35" t="str">
        <f>IF(ISTEXT(I636),VLOOKUP(M636,Liste!$B$2:$D$13,3,FALSE),"")</f>
        <v/>
      </c>
    </row>
    <row r="637" spans="8:14" x14ac:dyDescent="0.25">
      <c r="H637" s="31" t="str">
        <f t="shared" si="9"/>
        <v/>
      </c>
      <c r="I637" s="36"/>
      <c r="J637" s="34"/>
      <c r="K637" s="34"/>
      <c r="L637" s="40"/>
      <c r="M637" s="34" t="s">
        <v>94</v>
      </c>
      <c r="N637" s="35" t="str">
        <f>IF(ISTEXT(I637),VLOOKUP(M637,Liste!$B$2:$D$13,3,FALSE),"")</f>
        <v/>
      </c>
    </row>
    <row r="638" spans="8:14" x14ac:dyDescent="0.25">
      <c r="H638" s="31" t="str">
        <f t="shared" si="9"/>
        <v/>
      </c>
      <c r="I638" s="36"/>
      <c r="J638" s="34"/>
      <c r="K638" s="34"/>
      <c r="L638" s="40"/>
      <c r="M638" s="34" t="s">
        <v>94</v>
      </c>
      <c r="N638" s="35" t="str">
        <f>IF(ISTEXT(I638),VLOOKUP(M638,Liste!$B$2:$D$13,3,FALSE),"")</f>
        <v/>
      </c>
    </row>
    <row r="639" spans="8:14" x14ac:dyDescent="0.25">
      <c r="H639" s="31" t="str">
        <f t="shared" si="9"/>
        <v/>
      </c>
      <c r="I639" s="36"/>
      <c r="J639" s="34"/>
      <c r="K639" s="34"/>
      <c r="L639" s="40"/>
      <c r="M639" s="34" t="s">
        <v>94</v>
      </c>
      <c r="N639" s="35" t="str">
        <f>IF(ISTEXT(I639),VLOOKUP(M639,Liste!$B$2:$D$13,3,FALSE),"")</f>
        <v/>
      </c>
    </row>
    <row r="640" spans="8:14" x14ac:dyDescent="0.25">
      <c r="H640" s="31" t="str">
        <f t="shared" si="9"/>
        <v/>
      </c>
      <c r="I640" s="36"/>
      <c r="J640" s="34"/>
      <c r="K640" s="34"/>
      <c r="L640" s="40"/>
      <c r="M640" s="34" t="s">
        <v>94</v>
      </c>
      <c r="N640" s="35" t="str">
        <f>IF(ISTEXT(I640),VLOOKUP(M640,Liste!$B$2:$D$13,3,FALSE),"")</f>
        <v/>
      </c>
    </row>
    <row r="641" spans="8:14" x14ac:dyDescent="0.25">
      <c r="H641" s="31" t="str">
        <f t="shared" si="9"/>
        <v/>
      </c>
      <c r="I641" s="36"/>
      <c r="J641" s="34"/>
      <c r="K641" s="34"/>
      <c r="L641" s="40"/>
      <c r="M641" s="34" t="s">
        <v>94</v>
      </c>
      <c r="N641" s="35" t="str">
        <f>IF(ISTEXT(I641),VLOOKUP(M641,Liste!$B$2:$D$13,3,FALSE),"")</f>
        <v/>
      </c>
    </row>
    <row r="642" spans="8:14" x14ac:dyDescent="0.25">
      <c r="H642" s="31" t="str">
        <f t="shared" si="9"/>
        <v/>
      </c>
      <c r="I642" s="36"/>
      <c r="J642" s="34"/>
      <c r="K642" s="34"/>
      <c r="L642" s="40"/>
      <c r="M642" s="34" t="s">
        <v>94</v>
      </c>
      <c r="N642" s="35" t="str">
        <f>IF(ISTEXT(I642),VLOOKUP(M642,Liste!$B$2:$D$13,3,FALSE),"")</f>
        <v/>
      </c>
    </row>
    <row r="643" spans="8:14" x14ac:dyDescent="0.25">
      <c r="H643" s="31" t="str">
        <f t="shared" ref="H643:H706" si="10">IF(ISTEXT(I643),I643&amp;" "&amp;J643&amp;"x"&amp;K643&amp;"mm²","")</f>
        <v/>
      </c>
      <c r="I643" s="36"/>
      <c r="J643" s="34"/>
      <c r="K643" s="34"/>
      <c r="L643" s="40"/>
      <c r="M643" s="34" t="s">
        <v>94</v>
      </c>
      <c r="N643" s="35" t="str">
        <f>IF(ISTEXT(I643),VLOOKUP(M643,Liste!$B$2:$D$13,3,FALSE),"")</f>
        <v/>
      </c>
    </row>
    <row r="644" spans="8:14" x14ac:dyDescent="0.25">
      <c r="H644" s="31" t="str">
        <f t="shared" si="10"/>
        <v/>
      </c>
      <c r="I644" s="36"/>
      <c r="J644" s="34"/>
      <c r="K644" s="34"/>
      <c r="L644" s="40"/>
      <c r="M644" s="34" t="s">
        <v>94</v>
      </c>
      <c r="N644" s="35" t="str">
        <f>IF(ISTEXT(I644),VLOOKUP(M644,Liste!$B$2:$D$13,3,FALSE),"")</f>
        <v/>
      </c>
    </row>
    <row r="645" spans="8:14" x14ac:dyDescent="0.25">
      <c r="H645" s="31" t="str">
        <f t="shared" si="10"/>
        <v/>
      </c>
      <c r="I645" s="36"/>
      <c r="J645" s="34"/>
      <c r="K645" s="34"/>
      <c r="L645" s="40"/>
      <c r="M645" s="34" t="s">
        <v>94</v>
      </c>
      <c r="N645" s="35" t="str">
        <f>IF(ISTEXT(I645),VLOOKUP(M645,Liste!$B$2:$D$13,3,FALSE),"")</f>
        <v/>
      </c>
    </row>
    <row r="646" spans="8:14" x14ac:dyDescent="0.25">
      <c r="H646" s="31" t="str">
        <f t="shared" si="10"/>
        <v/>
      </c>
      <c r="I646" s="36"/>
      <c r="J646" s="34"/>
      <c r="K646" s="34"/>
      <c r="L646" s="40"/>
      <c r="M646" s="34" t="s">
        <v>94</v>
      </c>
      <c r="N646" s="35" t="str">
        <f>IF(ISTEXT(I646),VLOOKUP(M646,Liste!$B$2:$D$13,3,FALSE),"")</f>
        <v/>
      </c>
    </row>
    <row r="647" spans="8:14" x14ac:dyDescent="0.25">
      <c r="H647" s="31" t="str">
        <f t="shared" si="10"/>
        <v/>
      </c>
      <c r="I647" s="36"/>
      <c r="J647" s="34"/>
      <c r="K647" s="34"/>
      <c r="L647" s="40"/>
      <c r="M647" s="34" t="s">
        <v>94</v>
      </c>
      <c r="N647" s="35" t="str">
        <f>IF(ISTEXT(I647),VLOOKUP(M647,Liste!$B$2:$D$13,3,FALSE),"")</f>
        <v/>
      </c>
    </row>
    <row r="648" spans="8:14" x14ac:dyDescent="0.25">
      <c r="H648" s="31" t="str">
        <f t="shared" si="10"/>
        <v/>
      </c>
      <c r="I648" s="36"/>
      <c r="J648" s="34"/>
      <c r="K648" s="34"/>
      <c r="L648" s="40"/>
      <c r="M648" s="34" t="s">
        <v>94</v>
      </c>
      <c r="N648" s="35" t="str">
        <f>IF(ISTEXT(I648),VLOOKUP(M648,Liste!$B$2:$D$13,3,FALSE),"")</f>
        <v/>
      </c>
    </row>
    <row r="649" spans="8:14" x14ac:dyDescent="0.25">
      <c r="H649" s="31" t="str">
        <f t="shared" si="10"/>
        <v/>
      </c>
      <c r="I649" s="36"/>
      <c r="J649" s="34"/>
      <c r="K649" s="34"/>
      <c r="L649" s="40"/>
      <c r="M649" s="34" t="s">
        <v>94</v>
      </c>
      <c r="N649" s="35" t="str">
        <f>IF(ISTEXT(I649),VLOOKUP(M649,Liste!$B$2:$D$13,3,FALSE),"")</f>
        <v/>
      </c>
    </row>
    <row r="650" spans="8:14" x14ac:dyDescent="0.25">
      <c r="H650" s="31" t="str">
        <f t="shared" si="10"/>
        <v/>
      </c>
      <c r="I650" s="36"/>
      <c r="J650" s="34"/>
      <c r="K650" s="34"/>
      <c r="L650" s="40"/>
      <c r="M650" s="34" t="s">
        <v>94</v>
      </c>
      <c r="N650" s="35" t="str">
        <f>IF(ISTEXT(I650),VLOOKUP(M650,Liste!$B$2:$D$13,3,FALSE),"")</f>
        <v/>
      </c>
    </row>
    <row r="651" spans="8:14" x14ac:dyDescent="0.25">
      <c r="H651" s="31" t="str">
        <f t="shared" si="10"/>
        <v/>
      </c>
      <c r="I651" s="36"/>
      <c r="J651" s="34"/>
      <c r="K651" s="34"/>
      <c r="L651" s="40"/>
      <c r="M651" s="34" t="s">
        <v>94</v>
      </c>
      <c r="N651" s="35" t="str">
        <f>IF(ISTEXT(I651),VLOOKUP(M651,Liste!$B$2:$D$13,3,FALSE),"")</f>
        <v/>
      </c>
    </row>
    <row r="652" spans="8:14" x14ac:dyDescent="0.25">
      <c r="H652" s="31" t="str">
        <f t="shared" si="10"/>
        <v/>
      </c>
      <c r="I652" s="36"/>
      <c r="J652" s="34"/>
      <c r="K652" s="34"/>
      <c r="L652" s="40"/>
      <c r="M652" s="34" t="s">
        <v>94</v>
      </c>
      <c r="N652" s="35" t="str">
        <f>IF(ISTEXT(I652),VLOOKUP(M652,Liste!$B$2:$D$13,3,FALSE),"")</f>
        <v/>
      </c>
    </row>
    <row r="653" spans="8:14" x14ac:dyDescent="0.25">
      <c r="H653" s="31" t="str">
        <f t="shared" si="10"/>
        <v/>
      </c>
      <c r="I653" s="36"/>
      <c r="J653" s="34"/>
      <c r="K653" s="34"/>
      <c r="L653" s="40"/>
      <c r="M653" s="34" t="s">
        <v>94</v>
      </c>
      <c r="N653" s="35" t="str">
        <f>IF(ISTEXT(I653),VLOOKUP(M653,Liste!$B$2:$D$13,3,FALSE),"")</f>
        <v/>
      </c>
    </row>
    <row r="654" spans="8:14" x14ac:dyDescent="0.25">
      <c r="H654" s="31" t="str">
        <f t="shared" si="10"/>
        <v/>
      </c>
      <c r="I654" s="36"/>
      <c r="J654" s="34"/>
      <c r="K654" s="34"/>
      <c r="L654" s="40"/>
      <c r="M654" s="34" t="s">
        <v>94</v>
      </c>
      <c r="N654" s="35" t="str">
        <f>IF(ISTEXT(I654),VLOOKUP(M654,Liste!$B$2:$D$13,3,FALSE),"")</f>
        <v/>
      </c>
    </row>
    <row r="655" spans="8:14" x14ac:dyDescent="0.25">
      <c r="H655" s="31" t="str">
        <f t="shared" si="10"/>
        <v/>
      </c>
      <c r="I655" s="36"/>
      <c r="J655" s="34"/>
      <c r="K655" s="34"/>
      <c r="L655" s="40"/>
      <c r="M655" s="34" t="s">
        <v>94</v>
      </c>
      <c r="N655" s="35" t="str">
        <f>IF(ISTEXT(I655),VLOOKUP(M655,Liste!$B$2:$D$13,3,FALSE),"")</f>
        <v/>
      </c>
    </row>
    <row r="656" spans="8:14" x14ac:dyDescent="0.25">
      <c r="H656" s="31" t="str">
        <f t="shared" si="10"/>
        <v/>
      </c>
      <c r="I656" s="36"/>
      <c r="J656" s="34"/>
      <c r="K656" s="34"/>
      <c r="L656" s="40"/>
      <c r="M656" s="34" t="s">
        <v>94</v>
      </c>
      <c r="N656" s="35" t="str">
        <f>IF(ISTEXT(I656),VLOOKUP(M656,Liste!$B$2:$D$13,3,FALSE),"")</f>
        <v/>
      </c>
    </row>
    <row r="657" spans="8:14" x14ac:dyDescent="0.25">
      <c r="H657" s="31" t="str">
        <f t="shared" si="10"/>
        <v/>
      </c>
      <c r="I657" s="36"/>
      <c r="J657" s="34"/>
      <c r="K657" s="34"/>
      <c r="L657" s="40"/>
      <c r="M657" s="34" t="s">
        <v>94</v>
      </c>
      <c r="N657" s="35" t="str">
        <f>IF(ISTEXT(I657),VLOOKUP(M657,Liste!$B$2:$D$13,3,FALSE),"")</f>
        <v/>
      </c>
    </row>
    <row r="658" spans="8:14" x14ac:dyDescent="0.25">
      <c r="H658" s="31" t="str">
        <f t="shared" si="10"/>
        <v/>
      </c>
      <c r="I658" s="36"/>
      <c r="J658" s="34"/>
      <c r="K658" s="34"/>
      <c r="L658" s="40"/>
      <c r="M658" s="34" t="s">
        <v>94</v>
      </c>
      <c r="N658" s="35" t="str">
        <f>IF(ISTEXT(I658),VLOOKUP(M658,Liste!$B$2:$D$13,3,FALSE),"")</f>
        <v/>
      </c>
    </row>
    <row r="659" spans="8:14" x14ac:dyDescent="0.25">
      <c r="H659" s="31" t="str">
        <f t="shared" si="10"/>
        <v/>
      </c>
      <c r="I659" s="36"/>
      <c r="J659" s="34"/>
      <c r="K659" s="34"/>
      <c r="L659" s="40"/>
      <c r="M659" s="34" t="s">
        <v>94</v>
      </c>
      <c r="N659" s="35" t="str">
        <f>IF(ISTEXT(I659),VLOOKUP(M659,Liste!$B$2:$D$13,3,FALSE),"")</f>
        <v/>
      </c>
    </row>
    <row r="660" spans="8:14" x14ac:dyDescent="0.25">
      <c r="H660" s="31" t="str">
        <f t="shared" si="10"/>
        <v/>
      </c>
      <c r="I660" s="36"/>
      <c r="J660" s="34"/>
      <c r="K660" s="34"/>
      <c r="L660" s="40"/>
      <c r="M660" s="34" t="s">
        <v>94</v>
      </c>
      <c r="N660" s="35" t="str">
        <f>IF(ISTEXT(I660),VLOOKUP(M660,Liste!$B$2:$D$13,3,FALSE),"")</f>
        <v/>
      </c>
    </row>
    <row r="661" spans="8:14" x14ac:dyDescent="0.25">
      <c r="H661" s="31" t="str">
        <f t="shared" si="10"/>
        <v/>
      </c>
      <c r="I661" s="36"/>
      <c r="J661" s="34"/>
      <c r="K661" s="34"/>
      <c r="L661" s="40"/>
      <c r="M661" s="34" t="s">
        <v>94</v>
      </c>
      <c r="N661" s="35" t="str">
        <f>IF(ISTEXT(I661),VLOOKUP(M661,Liste!$B$2:$D$13,3,FALSE),"")</f>
        <v/>
      </c>
    </row>
    <row r="662" spans="8:14" x14ac:dyDescent="0.25">
      <c r="H662" s="31" t="str">
        <f t="shared" si="10"/>
        <v/>
      </c>
      <c r="I662" s="36"/>
      <c r="J662" s="34"/>
      <c r="K662" s="34"/>
      <c r="L662" s="40"/>
      <c r="M662" s="34" t="s">
        <v>94</v>
      </c>
      <c r="N662" s="35" t="str">
        <f>IF(ISTEXT(I662),VLOOKUP(M662,Liste!$B$2:$D$13,3,FALSE),"")</f>
        <v/>
      </c>
    </row>
    <row r="663" spans="8:14" x14ac:dyDescent="0.25">
      <c r="H663" s="31" t="str">
        <f t="shared" si="10"/>
        <v/>
      </c>
      <c r="I663" s="36"/>
      <c r="J663" s="34"/>
      <c r="K663" s="34"/>
      <c r="L663" s="40"/>
      <c r="M663" s="34" t="s">
        <v>94</v>
      </c>
      <c r="N663" s="35" t="str">
        <f>IF(ISTEXT(I663),VLOOKUP(M663,Liste!$B$2:$D$13,3,FALSE),"")</f>
        <v/>
      </c>
    </row>
    <row r="664" spans="8:14" x14ac:dyDescent="0.25">
      <c r="H664" s="31" t="str">
        <f t="shared" si="10"/>
        <v/>
      </c>
      <c r="I664" s="36"/>
      <c r="J664" s="34"/>
      <c r="K664" s="34"/>
      <c r="L664" s="40"/>
      <c r="M664" s="34" t="s">
        <v>94</v>
      </c>
      <c r="N664" s="35" t="str">
        <f>IF(ISTEXT(I664),VLOOKUP(M664,Liste!$B$2:$D$13,3,FALSE),"")</f>
        <v/>
      </c>
    </row>
    <row r="665" spans="8:14" x14ac:dyDescent="0.25">
      <c r="H665" s="31" t="str">
        <f t="shared" si="10"/>
        <v/>
      </c>
      <c r="I665" s="36"/>
      <c r="J665" s="34"/>
      <c r="K665" s="34"/>
      <c r="L665" s="40"/>
      <c r="M665" s="34" t="s">
        <v>94</v>
      </c>
      <c r="N665" s="35" t="str">
        <f>IF(ISTEXT(I665),VLOOKUP(M665,Liste!$B$2:$D$13,3,FALSE),"")</f>
        <v/>
      </c>
    </row>
    <row r="666" spans="8:14" x14ac:dyDescent="0.25">
      <c r="H666" s="31" t="str">
        <f t="shared" si="10"/>
        <v/>
      </c>
      <c r="I666" s="36"/>
      <c r="J666" s="34"/>
      <c r="K666" s="34"/>
      <c r="L666" s="40"/>
      <c r="M666" s="34" t="s">
        <v>94</v>
      </c>
      <c r="N666" s="35" t="str">
        <f>IF(ISTEXT(I666),VLOOKUP(M666,Liste!$B$2:$D$13,3,FALSE),"")</f>
        <v/>
      </c>
    </row>
    <row r="667" spans="8:14" x14ac:dyDescent="0.25">
      <c r="H667" s="31" t="str">
        <f t="shared" si="10"/>
        <v/>
      </c>
      <c r="I667" s="36"/>
      <c r="J667" s="34"/>
      <c r="K667" s="34"/>
      <c r="L667" s="40"/>
      <c r="M667" s="34" t="s">
        <v>94</v>
      </c>
      <c r="N667" s="35" t="str">
        <f>IF(ISTEXT(I667),VLOOKUP(M667,Liste!$B$2:$D$13,3,FALSE),"")</f>
        <v/>
      </c>
    </row>
    <row r="668" spans="8:14" x14ac:dyDescent="0.25">
      <c r="H668" s="31" t="str">
        <f t="shared" si="10"/>
        <v/>
      </c>
      <c r="I668" s="36"/>
      <c r="J668" s="34"/>
      <c r="K668" s="34"/>
      <c r="L668" s="40"/>
      <c r="M668" s="34" t="s">
        <v>94</v>
      </c>
      <c r="N668" s="35" t="str">
        <f>IF(ISTEXT(I668),VLOOKUP(M668,Liste!$B$2:$D$13,3,FALSE),"")</f>
        <v/>
      </c>
    </row>
    <row r="669" spans="8:14" x14ac:dyDescent="0.25">
      <c r="H669" s="31" t="str">
        <f t="shared" si="10"/>
        <v/>
      </c>
      <c r="I669" s="36"/>
      <c r="J669" s="34"/>
      <c r="K669" s="34"/>
      <c r="L669" s="40"/>
      <c r="M669" s="34" t="s">
        <v>94</v>
      </c>
      <c r="N669" s="35" t="str">
        <f>IF(ISTEXT(I669),VLOOKUP(M669,Liste!$B$2:$D$13,3,FALSE),"")</f>
        <v/>
      </c>
    </row>
    <row r="670" spans="8:14" x14ac:dyDescent="0.25">
      <c r="H670" s="31" t="str">
        <f t="shared" si="10"/>
        <v/>
      </c>
      <c r="I670" s="36"/>
      <c r="J670" s="34"/>
      <c r="K670" s="34"/>
      <c r="L670" s="40"/>
      <c r="M670" s="34" t="s">
        <v>94</v>
      </c>
      <c r="N670" s="35" t="str">
        <f>IF(ISTEXT(I670),VLOOKUP(M670,Liste!$B$2:$D$13,3,FALSE),"")</f>
        <v/>
      </c>
    </row>
    <row r="671" spans="8:14" x14ac:dyDescent="0.25">
      <c r="H671" s="31" t="str">
        <f t="shared" si="10"/>
        <v/>
      </c>
      <c r="I671" s="36"/>
      <c r="J671" s="34"/>
      <c r="K671" s="34"/>
      <c r="L671" s="40"/>
      <c r="M671" s="34" t="s">
        <v>94</v>
      </c>
      <c r="N671" s="35" t="str">
        <f>IF(ISTEXT(I671),VLOOKUP(M671,Liste!$B$2:$D$13,3,FALSE),"")</f>
        <v/>
      </c>
    </row>
    <row r="672" spans="8:14" x14ac:dyDescent="0.25">
      <c r="H672" s="31" t="str">
        <f t="shared" si="10"/>
        <v/>
      </c>
      <c r="I672" s="36"/>
      <c r="J672" s="34"/>
      <c r="K672" s="34"/>
      <c r="L672" s="40"/>
      <c r="M672" s="34" t="s">
        <v>94</v>
      </c>
      <c r="N672" s="35" t="str">
        <f>IF(ISTEXT(I672),VLOOKUP(M672,Liste!$B$2:$D$13,3,FALSE),"")</f>
        <v/>
      </c>
    </row>
    <row r="673" spans="8:14" x14ac:dyDescent="0.25">
      <c r="H673" s="31" t="str">
        <f t="shared" si="10"/>
        <v/>
      </c>
      <c r="I673" s="36"/>
      <c r="J673" s="34"/>
      <c r="K673" s="34"/>
      <c r="L673" s="40"/>
      <c r="M673" s="34" t="s">
        <v>94</v>
      </c>
      <c r="N673" s="35" t="str">
        <f>IF(ISTEXT(I673),VLOOKUP(M673,Liste!$B$2:$D$13,3,FALSE),"")</f>
        <v/>
      </c>
    </row>
    <row r="674" spans="8:14" x14ac:dyDescent="0.25">
      <c r="H674" s="31" t="str">
        <f t="shared" si="10"/>
        <v/>
      </c>
      <c r="I674" s="36"/>
      <c r="J674" s="34"/>
      <c r="K674" s="34"/>
      <c r="L674" s="40"/>
      <c r="M674" s="34" t="s">
        <v>94</v>
      </c>
      <c r="N674" s="35" t="str">
        <f>IF(ISTEXT(I674),VLOOKUP(M674,Liste!$B$2:$D$13,3,FALSE),"")</f>
        <v/>
      </c>
    </row>
    <row r="675" spans="8:14" x14ac:dyDescent="0.25">
      <c r="H675" s="31" t="str">
        <f t="shared" si="10"/>
        <v/>
      </c>
      <c r="I675" s="36"/>
      <c r="J675" s="34"/>
      <c r="K675" s="34"/>
      <c r="L675" s="40"/>
      <c r="M675" s="34" t="s">
        <v>94</v>
      </c>
      <c r="N675" s="35" t="str">
        <f>IF(ISTEXT(I675),VLOOKUP(M675,Liste!$B$2:$D$13,3,FALSE),"")</f>
        <v/>
      </c>
    </row>
    <row r="676" spans="8:14" x14ac:dyDescent="0.25">
      <c r="H676" s="31" t="str">
        <f t="shared" si="10"/>
        <v/>
      </c>
      <c r="I676" s="36"/>
      <c r="J676" s="34"/>
      <c r="K676" s="34"/>
      <c r="L676" s="40"/>
      <c r="M676" s="34" t="s">
        <v>94</v>
      </c>
      <c r="N676" s="35" t="str">
        <f>IF(ISTEXT(I676),VLOOKUP(M676,Liste!$B$2:$D$13,3,FALSE),"")</f>
        <v/>
      </c>
    </row>
    <row r="677" spans="8:14" x14ac:dyDescent="0.25">
      <c r="H677" s="31" t="str">
        <f t="shared" si="10"/>
        <v/>
      </c>
      <c r="I677" s="36"/>
      <c r="J677" s="34"/>
      <c r="K677" s="34"/>
      <c r="L677" s="40"/>
      <c r="M677" s="34" t="s">
        <v>94</v>
      </c>
      <c r="N677" s="35" t="str">
        <f>IF(ISTEXT(I677),VLOOKUP(M677,Liste!$B$2:$D$13,3,FALSE),"")</f>
        <v/>
      </c>
    </row>
    <row r="678" spans="8:14" x14ac:dyDescent="0.25">
      <c r="H678" s="31" t="str">
        <f t="shared" si="10"/>
        <v/>
      </c>
      <c r="I678" s="36"/>
      <c r="J678" s="34"/>
      <c r="K678" s="34"/>
      <c r="L678" s="40"/>
      <c r="M678" s="34" t="s">
        <v>94</v>
      </c>
      <c r="N678" s="35" t="str">
        <f>IF(ISTEXT(I678),VLOOKUP(M678,Liste!$B$2:$D$13,3,FALSE),"")</f>
        <v/>
      </c>
    </row>
    <row r="679" spans="8:14" x14ac:dyDescent="0.25">
      <c r="H679" s="31" t="str">
        <f t="shared" si="10"/>
        <v/>
      </c>
      <c r="I679" s="36"/>
      <c r="J679" s="34"/>
      <c r="K679" s="34"/>
      <c r="L679" s="40"/>
      <c r="M679" s="34" t="s">
        <v>94</v>
      </c>
      <c r="N679" s="35" t="str">
        <f>IF(ISTEXT(I679),VLOOKUP(M679,Liste!$B$2:$D$13,3,FALSE),"")</f>
        <v/>
      </c>
    </row>
    <row r="680" spans="8:14" x14ac:dyDescent="0.25">
      <c r="H680" s="31" t="str">
        <f t="shared" si="10"/>
        <v/>
      </c>
      <c r="I680" s="36"/>
      <c r="J680" s="34"/>
      <c r="K680" s="34"/>
      <c r="L680" s="40"/>
      <c r="M680" s="34" t="s">
        <v>94</v>
      </c>
      <c r="N680" s="35" t="str">
        <f>IF(ISTEXT(I680),VLOOKUP(M680,Liste!$B$2:$D$13,3,FALSE),"")</f>
        <v/>
      </c>
    </row>
    <row r="681" spans="8:14" x14ac:dyDescent="0.25">
      <c r="H681" s="31" t="str">
        <f t="shared" si="10"/>
        <v/>
      </c>
      <c r="I681" s="36"/>
      <c r="J681" s="34"/>
      <c r="K681" s="34"/>
      <c r="L681" s="40"/>
      <c r="M681" s="34" t="s">
        <v>94</v>
      </c>
      <c r="N681" s="35" t="str">
        <f>IF(ISTEXT(I681),VLOOKUP(M681,Liste!$B$2:$D$13,3,FALSE),"")</f>
        <v/>
      </c>
    </row>
    <row r="682" spans="8:14" x14ac:dyDescent="0.25">
      <c r="H682" s="31" t="str">
        <f t="shared" si="10"/>
        <v/>
      </c>
      <c r="I682" s="36"/>
      <c r="J682" s="34"/>
      <c r="K682" s="34"/>
      <c r="L682" s="40"/>
      <c r="M682" s="34" t="s">
        <v>94</v>
      </c>
      <c r="N682" s="35" t="str">
        <f>IF(ISTEXT(I682),VLOOKUP(M682,Liste!$B$2:$D$13,3,FALSE),"")</f>
        <v/>
      </c>
    </row>
    <row r="683" spans="8:14" x14ac:dyDescent="0.25">
      <c r="H683" s="31" t="str">
        <f t="shared" si="10"/>
        <v/>
      </c>
      <c r="I683" s="36"/>
      <c r="J683" s="34"/>
      <c r="K683" s="34"/>
      <c r="L683" s="40"/>
      <c r="M683" s="34" t="s">
        <v>94</v>
      </c>
      <c r="N683" s="35" t="str">
        <f>IF(ISTEXT(I683),VLOOKUP(M683,Liste!$B$2:$D$13,3,FALSE),"")</f>
        <v/>
      </c>
    </row>
    <row r="684" spans="8:14" x14ac:dyDescent="0.25">
      <c r="H684" s="31" t="str">
        <f t="shared" si="10"/>
        <v/>
      </c>
      <c r="I684" s="36"/>
      <c r="J684" s="34"/>
      <c r="K684" s="34"/>
      <c r="L684" s="40"/>
      <c r="M684" s="34" t="s">
        <v>94</v>
      </c>
      <c r="N684" s="35" t="str">
        <f>IF(ISTEXT(I684),VLOOKUP(M684,Liste!$B$2:$D$13,3,FALSE),"")</f>
        <v/>
      </c>
    </row>
    <row r="685" spans="8:14" x14ac:dyDescent="0.25">
      <c r="H685" s="31" t="str">
        <f t="shared" si="10"/>
        <v/>
      </c>
      <c r="I685" s="36"/>
      <c r="J685" s="34"/>
      <c r="K685" s="34"/>
      <c r="L685" s="40"/>
      <c r="M685" s="34" t="s">
        <v>94</v>
      </c>
      <c r="N685" s="35" t="str">
        <f>IF(ISTEXT(I685),VLOOKUP(M685,Liste!$B$2:$D$13,3,FALSE),"")</f>
        <v/>
      </c>
    </row>
    <row r="686" spans="8:14" x14ac:dyDescent="0.25">
      <c r="H686" s="31" t="str">
        <f t="shared" si="10"/>
        <v/>
      </c>
      <c r="I686" s="36"/>
      <c r="J686" s="34"/>
      <c r="K686" s="34"/>
      <c r="L686" s="40"/>
      <c r="M686" s="34" t="s">
        <v>94</v>
      </c>
      <c r="N686" s="35" t="str">
        <f>IF(ISTEXT(I686),VLOOKUP(M686,Liste!$B$2:$D$13,3,FALSE),"")</f>
        <v/>
      </c>
    </row>
    <row r="687" spans="8:14" x14ac:dyDescent="0.25">
      <c r="H687" s="31" t="str">
        <f t="shared" si="10"/>
        <v/>
      </c>
      <c r="I687" s="36"/>
      <c r="J687" s="34"/>
      <c r="K687" s="34"/>
      <c r="L687" s="40"/>
      <c r="M687" s="34" t="s">
        <v>94</v>
      </c>
      <c r="N687" s="35" t="str">
        <f>IF(ISTEXT(I687),VLOOKUP(M687,Liste!$B$2:$D$13,3,FALSE),"")</f>
        <v/>
      </c>
    </row>
    <row r="688" spans="8:14" x14ac:dyDescent="0.25">
      <c r="H688" s="31" t="str">
        <f t="shared" si="10"/>
        <v/>
      </c>
      <c r="I688" s="36"/>
      <c r="J688" s="34"/>
      <c r="K688" s="34"/>
      <c r="L688" s="40"/>
      <c r="M688" s="34" t="s">
        <v>94</v>
      </c>
      <c r="N688" s="35" t="str">
        <f>IF(ISTEXT(I688),VLOOKUP(M688,Liste!$B$2:$D$13,3,FALSE),"")</f>
        <v/>
      </c>
    </row>
    <row r="689" spans="8:14" x14ac:dyDescent="0.25">
      <c r="H689" s="31" t="str">
        <f t="shared" si="10"/>
        <v/>
      </c>
      <c r="I689" s="36"/>
      <c r="J689" s="34"/>
      <c r="K689" s="34"/>
      <c r="L689" s="40"/>
      <c r="M689" s="34" t="s">
        <v>94</v>
      </c>
      <c r="N689" s="35" t="str">
        <f>IF(ISTEXT(I689),VLOOKUP(M689,Liste!$B$2:$D$13,3,FALSE),"")</f>
        <v/>
      </c>
    </row>
    <row r="690" spans="8:14" x14ac:dyDescent="0.25">
      <c r="H690" s="31" t="str">
        <f t="shared" si="10"/>
        <v/>
      </c>
      <c r="I690" s="36"/>
      <c r="J690" s="34"/>
      <c r="K690" s="34"/>
      <c r="L690" s="40"/>
      <c r="M690" s="34" t="s">
        <v>94</v>
      </c>
      <c r="N690" s="35" t="str">
        <f>IF(ISTEXT(I690),VLOOKUP(M690,Liste!$B$2:$D$13,3,FALSE),"")</f>
        <v/>
      </c>
    </row>
    <row r="691" spans="8:14" x14ac:dyDescent="0.25">
      <c r="H691" s="31" t="str">
        <f t="shared" si="10"/>
        <v/>
      </c>
      <c r="I691" s="36"/>
      <c r="J691" s="34"/>
      <c r="K691" s="34"/>
      <c r="L691" s="40"/>
      <c r="M691" s="34" t="s">
        <v>94</v>
      </c>
      <c r="N691" s="35" t="str">
        <f>IF(ISTEXT(I691),VLOOKUP(M691,Liste!$B$2:$D$13,3,FALSE),"")</f>
        <v/>
      </c>
    </row>
    <row r="692" spans="8:14" x14ac:dyDescent="0.25">
      <c r="H692" s="31" t="str">
        <f t="shared" si="10"/>
        <v/>
      </c>
      <c r="I692" s="36"/>
      <c r="J692" s="34"/>
      <c r="K692" s="34"/>
      <c r="L692" s="40"/>
      <c r="M692" s="34" t="s">
        <v>94</v>
      </c>
      <c r="N692" s="35" t="str">
        <f>IF(ISTEXT(I692),VLOOKUP(M692,Liste!$B$2:$D$13,3,FALSE),"")</f>
        <v/>
      </c>
    </row>
    <row r="693" spans="8:14" x14ac:dyDescent="0.25">
      <c r="H693" s="31" t="str">
        <f t="shared" si="10"/>
        <v/>
      </c>
      <c r="I693" s="36"/>
      <c r="J693" s="34"/>
      <c r="K693" s="34"/>
      <c r="L693" s="40"/>
      <c r="M693" s="34" t="s">
        <v>94</v>
      </c>
      <c r="N693" s="35" t="str">
        <f>IF(ISTEXT(I693),VLOOKUP(M693,Liste!$B$2:$D$13,3,FALSE),"")</f>
        <v/>
      </c>
    </row>
    <row r="694" spans="8:14" x14ac:dyDescent="0.25">
      <c r="H694" s="31" t="str">
        <f t="shared" si="10"/>
        <v/>
      </c>
      <c r="I694" s="36"/>
      <c r="J694" s="34"/>
      <c r="K694" s="34"/>
      <c r="L694" s="40"/>
      <c r="M694" s="34" t="s">
        <v>94</v>
      </c>
      <c r="N694" s="35" t="str">
        <f>IF(ISTEXT(I694),VLOOKUP(M694,Liste!$B$2:$D$13,3,FALSE),"")</f>
        <v/>
      </c>
    </row>
    <row r="695" spans="8:14" x14ac:dyDescent="0.25">
      <c r="H695" s="31" t="str">
        <f t="shared" si="10"/>
        <v/>
      </c>
      <c r="I695" s="36"/>
      <c r="J695" s="34"/>
      <c r="K695" s="34"/>
      <c r="L695" s="40"/>
      <c r="M695" s="34" t="s">
        <v>94</v>
      </c>
      <c r="N695" s="35" t="str">
        <f>IF(ISTEXT(I695),VLOOKUP(M695,Liste!$B$2:$D$13,3,FALSE),"")</f>
        <v/>
      </c>
    </row>
    <row r="696" spans="8:14" x14ac:dyDescent="0.25">
      <c r="H696" s="31" t="str">
        <f t="shared" si="10"/>
        <v/>
      </c>
      <c r="I696" s="36"/>
      <c r="J696" s="34"/>
      <c r="K696" s="34"/>
      <c r="L696" s="40"/>
      <c r="M696" s="34" t="s">
        <v>94</v>
      </c>
      <c r="N696" s="35" t="str">
        <f>IF(ISTEXT(I696),VLOOKUP(M696,Liste!$B$2:$D$13,3,FALSE),"")</f>
        <v/>
      </c>
    </row>
    <row r="697" spans="8:14" x14ac:dyDescent="0.25">
      <c r="H697" s="31" t="str">
        <f t="shared" si="10"/>
        <v/>
      </c>
      <c r="I697" s="36"/>
      <c r="J697" s="34"/>
      <c r="K697" s="34"/>
      <c r="L697" s="40"/>
      <c r="M697" s="34" t="s">
        <v>94</v>
      </c>
      <c r="N697" s="35" t="str">
        <f>IF(ISTEXT(I697),VLOOKUP(M697,Liste!$B$2:$D$13,3,FALSE),"")</f>
        <v/>
      </c>
    </row>
    <row r="698" spans="8:14" x14ac:dyDescent="0.25">
      <c r="H698" s="31" t="str">
        <f t="shared" si="10"/>
        <v/>
      </c>
      <c r="I698" s="36"/>
      <c r="J698" s="34"/>
      <c r="K698" s="34"/>
      <c r="L698" s="40"/>
      <c r="M698" s="34" t="s">
        <v>94</v>
      </c>
      <c r="N698" s="35" t="str">
        <f>IF(ISTEXT(I698),VLOOKUP(M698,Liste!$B$2:$D$13,3,FALSE),"")</f>
        <v/>
      </c>
    </row>
    <row r="699" spans="8:14" x14ac:dyDescent="0.25">
      <c r="H699" s="31" t="str">
        <f t="shared" si="10"/>
        <v/>
      </c>
      <c r="I699" s="36"/>
      <c r="J699" s="34"/>
      <c r="K699" s="34"/>
      <c r="L699" s="40"/>
      <c r="M699" s="34" t="s">
        <v>94</v>
      </c>
      <c r="N699" s="35" t="str">
        <f>IF(ISTEXT(I699),VLOOKUP(M699,Liste!$B$2:$D$13,3,FALSE),"")</f>
        <v/>
      </c>
    </row>
    <row r="700" spans="8:14" x14ac:dyDescent="0.25">
      <c r="H700" s="31" t="str">
        <f t="shared" si="10"/>
        <v/>
      </c>
      <c r="I700" s="36"/>
      <c r="J700" s="34"/>
      <c r="K700" s="34"/>
      <c r="L700" s="40"/>
      <c r="M700" s="34" t="s">
        <v>94</v>
      </c>
      <c r="N700" s="35" t="str">
        <f>IF(ISTEXT(I700),VLOOKUP(M700,Liste!$B$2:$D$13,3,FALSE),"")</f>
        <v/>
      </c>
    </row>
    <row r="701" spans="8:14" x14ac:dyDescent="0.25">
      <c r="H701" s="31" t="str">
        <f t="shared" si="10"/>
        <v/>
      </c>
      <c r="I701" s="36"/>
      <c r="J701" s="34"/>
      <c r="K701" s="34"/>
      <c r="L701" s="40"/>
      <c r="M701" s="34" t="s">
        <v>94</v>
      </c>
      <c r="N701" s="35" t="str">
        <f>IF(ISTEXT(I701),VLOOKUP(M701,Liste!$B$2:$D$13,3,FALSE),"")</f>
        <v/>
      </c>
    </row>
    <row r="702" spans="8:14" x14ac:dyDescent="0.25">
      <c r="H702" s="31" t="str">
        <f t="shared" si="10"/>
        <v/>
      </c>
      <c r="I702" s="36"/>
      <c r="J702" s="34"/>
      <c r="K702" s="34"/>
      <c r="L702" s="40"/>
      <c r="M702" s="34" t="s">
        <v>94</v>
      </c>
      <c r="N702" s="35" t="str">
        <f>IF(ISTEXT(I702),VLOOKUP(M702,Liste!$B$2:$D$13,3,FALSE),"")</f>
        <v/>
      </c>
    </row>
    <row r="703" spans="8:14" x14ac:dyDescent="0.25">
      <c r="H703" s="31" t="str">
        <f t="shared" si="10"/>
        <v/>
      </c>
      <c r="I703" s="36"/>
      <c r="J703" s="34"/>
      <c r="K703" s="34"/>
      <c r="L703" s="40"/>
      <c r="M703" s="34" t="s">
        <v>94</v>
      </c>
      <c r="N703" s="35" t="str">
        <f>IF(ISTEXT(I703),VLOOKUP(M703,Liste!$B$2:$D$13,3,FALSE),"")</f>
        <v/>
      </c>
    </row>
    <row r="704" spans="8:14" x14ac:dyDescent="0.25">
      <c r="H704" s="31" t="str">
        <f t="shared" si="10"/>
        <v/>
      </c>
      <c r="I704" s="36"/>
      <c r="J704" s="34"/>
      <c r="K704" s="34"/>
      <c r="L704" s="40"/>
      <c r="M704" s="34" t="s">
        <v>94</v>
      </c>
      <c r="N704" s="35" t="str">
        <f>IF(ISTEXT(I704),VLOOKUP(M704,Liste!$B$2:$D$13,3,FALSE),"")</f>
        <v/>
      </c>
    </row>
    <row r="705" spans="8:14" x14ac:dyDescent="0.25">
      <c r="H705" s="31" t="str">
        <f t="shared" si="10"/>
        <v/>
      </c>
      <c r="I705" s="36"/>
      <c r="J705" s="34"/>
      <c r="K705" s="34"/>
      <c r="L705" s="40"/>
      <c r="M705" s="34" t="s">
        <v>94</v>
      </c>
      <c r="N705" s="35" t="str">
        <f>IF(ISTEXT(I705),VLOOKUP(M705,Liste!$B$2:$D$13,3,FALSE),"")</f>
        <v/>
      </c>
    </row>
    <row r="706" spans="8:14" x14ac:dyDescent="0.25">
      <c r="H706" s="31" t="str">
        <f t="shared" si="10"/>
        <v/>
      </c>
      <c r="I706" s="36"/>
      <c r="J706" s="34"/>
      <c r="K706" s="34"/>
      <c r="L706" s="40"/>
      <c r="M706" s="34" t="s">
        <v>94</v>
      </c>
      <c r="N706" s="35" t="str">
        <f>IF(ISTEXT(I706),VLOOKUP(M706,Liste!$B$2:$D$13,3,FALSE),"")</f>
        <v/>
      </c>
    </row>
    <row r="707" spans="8:14" x14ac:dyDescent="0.25">
      <c r="H707" s="31" t="str">
        <f t="shared" ref="H707:H770" si="11">IF(ISTEXT(I707),I707&amp;" "&amp;J707&amp;"x"&amp;K707&amp;"mm²","")</f>
        <v/>
      </c>
      <c r="I707" s="36"/>
      <c r="J707" s="34"/>
      <c r="K707" s="34"/>
      <c r="L707" s="40"/>
      <c r="M707" s="34" t="s">
        <v>94</v>
      </c>
      <c r="N707" s="35" t="str">
        <f>IF(ISTEXT(I707),VLOOKUP(M707,Liste!$B$2:$D$13,3,FALSE),"")</f>
        <v/>
      </c>
    </row>
    <row r="708" spans="8:14" x14ac:dyDescent="0.25">
      <c r="H708" s="31" t="str">
        <f t="shared" si="11"/>
        <v/>
      </c>
      <c r="I708" s="36"/>
      <c r="J708" s="34"/>
      <c r="K708" s="34"/>
      <c r="L708" s="40"/>
      <c r="M708" s="34" t="s">
        <v>94</v>
      </c>
      <c r="N708" s="35" t="str">
        <f>IF(ISTEXT(I708),VLOOKUP(M708,Liste!$B$2:$D$13,3,FALSE),"")</f>
        <v/>
      </c>
    </row>
    <row r="709" spans="8:14" x14ac:dyDescent="0.25">
      <c r="H709" s="31" t="str">
        <f t="shared" si="11"/>
        <v/>
      </c>
      <c r="I709" s="36"/>
      <c r="J709" s="34"/>
      <c r="K709" s="34"/>
      <c r="L709" s="40"/>
      <c r="M709" s="34" t="s">
        <v>94</v>
      </c>
      <c r="N709" s="35" t="str">
        <f>IF(ISTEXT(I709),VLOOKUP(M709,Liste!$B$2:$D$13,3,FALSE),"")</f>
        <v/>
      </c>
    </row>
    <row r="710" spans="8:14" x14ac:dyDescent="0.25">
      <c r="H710" s="31" t="str">
        <f t="shared" si="11"/>
        <v/>
      </c>
      <c r="I710" s="36"/>
      <c r="J710" s="34"/>
      <c r="K710" s="34"/>
      <c r="L710" s="40"/>
      <c r="M710" s="34" t="s">
        <v>94</v>
      </c>
      <c r="N710" s="35" t="str">
        <f>IF(ISTEXT(I710),VLOOKUP(M710,Liste!$B$2:$D$13,3,FALSE),"")</f>
        <v/>
      </c>
    </row>
    <row r="711" spans="8:14" x14ac:dyDescent="0.25">
      <c r="H711" s="31" t="str">
        <f t="shared" si="11"/>
        <v/>
      </c>
      <c r="I711" s="36"/>
      <c r="J711" s="34"/>
      <c r="K711" s="34"/>
      <c r="L711" s="40"/>
      <c r="M711" s="34" t="s">
        <v>94</v>
      </c>
      <c r="N711" s="35" t="str">
        <f>IF(ISTEXT(I711),VLOOKUP(M711,Liste!$B$2:$D$13,3,FALSE),"")</f>
        <v/>
      </c>
    </row>
    <row r="712" spans="8:14" x14ac:dyDescent="0.25">
      <c r="H712" s="31" t="str">
        <f t="shared" si="11"/>
        <v/>
      </c>
      <c r="I712" s="36"/>
      <c r="J712" s="34"/>
      <c r="K712" s="34"/>
      <c r="L712" s="40"/>
      <c r="M712" s="34" t="s">
        <v>94</v>
      </c>
      <c r="N712" s="35" t="str">
        <f>IF(ISTEXT(I712),VLOOKUP(M712,Liste!$B$2:$D$13,3,FALSE),"")</f>
        <v/>
      </c>
    </row>
    <row r="713" spans="8:14" x14ac:dyDescent="0.25">
      <c r="H713" s="31" t="str">
        <f t="shared" si="11"/>
        <v/>
      </c>
      <c r="I713" s="36"/>
      <c r="J713" s="34"/>
      <c r="K713" s="34"/>
      <c r="L713" s="40"/>
      <c r="M713" s="34" t="s">
        <v>94</v>
      </c>
      <c r="N713" s="35" t="str">
        <f>IF(ISTEXT(I713),VLOOKUP(M713,Liste!$B$2:$D$13,3,FALSE),"")</f>
        <v/>
      </c>
    </row>
    <row r="714" spans="8:14" x14ac:dyDescent="0.25">
      <c r="H714" s="31" t="str">
        <f t="shared" si="11"/>
        <v/>
      </c>
      <c r="I714" s="36"/>
      <c r="J714" s="34"/>
      <c r="K714" s="34"/>
      <c r="L714" s="40"/>
      <c r="M714" s="34" t="s">
        <v>94</v>
      </c>
      <c r="N714" s="35" t="str">
        <f>IF(ISTEXT(I714),VLOOKUP(M714,Liste!$B$2:$D$13,3,FALSE),"")</f>
        <v/>
      </c>
    </row>
    <row r="715" spans="8:14" x14ac:dyDescent="0.25">
      <c r="H715" s="31" t="str">
        <f t="shared" si="11"/>
        <v/>
      </c>
      <c r="I715" s="36"/>
      <c r="J715" s="34"/>
      <c r="K715" s="34"/>
      <c r="L715" s="40"/>
      <c r="M715" s="34" t="s">
        <v>94</v>
      </c>
      <c r="N715" s="35" t="str">
        <f>IF(ISTEXT(I715),VLOOKUP(M715,Liste!$B$2:$D$13,3,FALSE),"")</f>
        <v/>
      </c>
    </row>
    <row r="716" spans="8:14" x14ac:dyDescent="0.25">
      <c r="H716" s="31" t="str">
        <f t="shared" si="11"/>
        <v/>
      </c>
      <c r="I716" s="36"/>
      <c r="J716" s="34"/>
      <c r="K716" s="34"/>
      <c r="L716" s="40"/>
      <c r="M716" s="34" t="s">
        <v>94</v>
      </c>
      <c r="N716" s="35" t="str">
        <f>IF(ISTEXT(I716),VLOOKUP(M716,Liste!$B$2:$D$13,3,FALSE),"")</f>
        <v/>
      </c>
    </row>
    <row r="717" spans="8:14" x14ac:dyDescent="0.25">
      <c r="H717" s="31" t="str">
        <f t="shared" si="11"/>
        <v/>
      </c>
      <c r="I717" s="36"/>
      <c r="J717" s="34"/>
      <c r="K717" s="34"/>
      <c r="L717" s="40"/>
      <c r="M717" s="34" t="s">
        <v>94</v>
      </c>
      <c r="N717" s="35" t="str">
        <f>IF(ISTEXT(I717),VLOOKUP(M717,Liste!$B$2:$D$13,3,FALSE),"")</f>
        <v/>
      </c>
    </row>
    <row r="718" spans="8:14" x14ac:dyDescent="0.25">
      <c r="H718" s="31" t="str">
        <f t="shared" si="11"/>
        <v/>
      </c>
      <c r="I718" s="36"/>
      <c r="J718" s="34"/>
      <c r="K718" s="34"/>
      <c r="L718" s="40"/>
      <c r="M718" s="34" t="s">
        <v>94</v>
      </c>
      <c r="N718" s="35" t="str">
        <f>IF(ISTEXT(I718),VLOOKUP(M718,Liste!$B$2:$D$13,3,FALSE),"")</f>
        <v/>
      </c>
    </row>
    <row r="719" spans="8:14" x14ac:dyDescent="0.25">
      <c r="H719" s="31" t="str">
        <f t="shared" si="11"/>
        <v/>
      </c>
      <c r="I719" s="36"/>
      <c r="J719" s="34"/>
      <c r="K719" s="34"/>
      <c r="L719" s="40"/>
      <c r="M719" s="34" t="s">
        <v>94</v>
      </c>
      <c r="N719" s="35" t="str">
        <f>IF(ISTEXT(I719),VLOOKUP(M719,Liste!$B$2:$D$13,3,FALSE),"")</f>
        <v/>
      </c>
    </row>
    <row r="720" spans="8:14" x14ac:dyDescent="0.25">
      <c r="H720" s="31" t="str">
        <f t="shared" si="11"/>
        <v/>
      </c>
      <c r="I720" s="36"/>
      <c r="J720" s="34"/>
      <c r="K720" s="34"/>
      <c r="L720" s="40"/>
      <c r="M720" s="34" t="s">
        <v>94</v>
      </c>
      <c r="N720" s="35" t="str">
        <f>IF(ISTEXT(I720),VLOOKUP(M720,Liste!$B$2:$D$13,3,FALSE),"")</f>
        <v/>
      </c>
    </row>
    <row r="721" spans="8:14" x14ac:dyDescent="0.25">
      <c r="H721" s="31" t="str">
        <f t="shared" si="11"/>
        <v/>
      </c>
      <c r="I721" s="36"/>
      <c r="J721" s="34"/>
      <c r="K721" s="34"/>
      <c r="L721" s="40"/>
      <c r="M721" s="34" t="s">
        <v>94</v>
      </c>
      <c r="N721" s="35" t="str">
        <f>IF(ISTEXT(I721),VLOOKUP(M721,Liste!$B$2:$D$13,3,FALSE),"")</f>
        <v/>
      </c>
    </row>
    <row r="722" spans="8:14" x14ac:dyDescent="0.25">
      <c r="H722" s="31" t="str">
        <f t="shared" si="11"/>
        <v/>
      </c>
      <c r="I722" s="36"/>
      <c r="J722" s="34"/>
      <c r="K722" s="34"/>
      <c r="L722" s="40"/>
      <c r="M722" s="34" t="s">
        <v>94</v>
      </c>
      <c r="N722" s="35" t="str">
        <f>IF(ISTEXT(I722),VLOOKUP(M722,Liste!$B$2:$D$13,3,FALSE),"")</f>
        <v/>
      </c>
    </row>
    <row r="723" spans="8:14" x14ac:dyDescent="0.25">
      <c r="H723" s="31" t="str">
        <f t="shared" si="11"/>
        <v/>
      </c>
      <c r="I723" s="36"/>
      <c r="J723" s="34"/>
      <c r="K723" s="34"/>
      <c r="L723" s="40"/>
      <c r="M723" s="34" t="s">
        <v>94</v>
      </c>
      <c r="N723" s="35" t="str">
        <f>IF(ISTEXT(I723),VLOOKUP(M723,Liste!$B$2:$D$13,3,FALSE),"")</f>
        <v/>
      </c>
    </row>
    <row r="724" spans="8:14" x14ac:dyDescent="0.25">
      <c r="H724" s="31" t="str">
        <f t="shared" si="11"/>
        <v/>
      </c>
      <c r="I724" s="36"/>
      <c r="J724" s="34"/>
      <c r="K724" s="34"/>
      <c r="L724" s="40"/>
      <c r="M724" s="34" t="s">
        <v>94</v>
      </c>
      <c r="N724" s="35" t="str">
        <f>IF(ISTEXT(I724),VLOOKUP(M724,Liste!$B$2:$D$13,3,FALSE),"")</f>
        <v/>
      </c>
    </row>
    <row r="725" spans="8:14" x14ac:dyDescent="0.25">
      <c r="H725" s="31" t="str">
        <f t="shared" si="11"/>
        <v/>
      </c>
      <c r="I725" s="36"/>
      <c r="J725" s="34"/>
      <c r="K725" s="34"/>
      <c r="L725" s="40"/>
      <c r="M725" s="34" t="s">
        <v>94</v>
      </c>
      <c r="N725" s="35" t="str">
        <f>IF(ISTEXT(I725),VLOOKUP(M725,Liste!$B$2:$D$13,3,FALSE),"")</f>
        <v/>
      </c>
    </row>
    <row r="726" spans="8:14" x14ac:dyDescent="0.25">
      <c r="H726" s="31" t="str">
        <f t="shared" si="11"/>
        <v/>
      </c>
      <c r="I726" s="36"/>
      <c r="J726" s="34"/>
      <c r="K726" s="34"/>
      <c r="L726" s="40"/>
      <c r="M726" s="34" t="s">
        <v>94</v>
      </c>
      <c r="N726" s="35" t="str">
        <f>IF(ISTEXT(I726),VLOOKUP(M726,Liste!$B$2:$D$13,3,FALSE),"")</f>
        <v/>
      </c>
    </row>
    <row r="727" spans="8:14" x14ac:dyDescent="0.25">
      <c r="H727" s="31" t="str">
        <f t="shared" si="11"/>
        <v/>
      </c>
      <c r="I727" s="36"/>
      <c r="J727" s="34"/>
      <c r="K727" s="34"/>
      <c r="L727" s="40"/>
      <c r="M727" s="34" t="s">
        <v>94</v>
      </c>
      <c r="N727" s="35" t="str">
        <f>IF(ISTEXT(I727),VLOOKUP(M727,Liste!$B$2:$D$13,3,FALSE),"")</f>
        <v/>
      </c>
    </row>
    <row r="728" spans="8:14" x14ac:dyDescent="0.25">
      <c r="H728" s="31" t="str">
        <f t="shared" si="11"/>
        <v/>
      </c>
      <c r="I728" s="36"/>
      <c r="J728" s="34"/>
      <c r="K728" s="34"/>
      <c r="L728" s="40"/>
      <c r="M728" s="34" t="s">
        <v>94</v>
      </c>
      <c r="N728" s="35" t="str">
        <f>IF(ISTEXT(I728),VLOOKUP(M728,Liste!$B$2:$D$13,3,FALSE),"")</f>
        <v/>
      </c>
    </row>
    <row r="729" spans="8:14" x14ac:dyDescent="0.25">
      <c r="H729" s="31" t="str">
        <f t="shared" si="11"/>
        <v/>
      </c>
      <c r="I729" s="36"/>
      <c r="J729" s="34"/>
      <c r="K729" s="34"/>
      <c r="L729" s="40"/>
      <c r="M729" s="34" t="s">
        <v>94</v>
      </c>
      <c r="N729" s="35" t="str">
        <f>IF(ISTEXT(I729),VLOOKUP(M729,Liste!$B$2:$D$13,3,FALSE),"")</f>
        <v/>
      </c>
    </row>
    <row r="730" spans="8:14" x14ac:dyDescent="0.25">
      <c r="H730" s="31" t="str">
        <f t="shared" si="11"/>
        <v/>
      </c>
      <c r="I730" s="36"/>
      <c r="J730" s="34"/>
      <c r="K730" s="34"/>
      <c r="L730" s="40"/>
      <c r="M730" s="34" t="s">
        <v>94</v>
      </c>
      <c r="N730" s="35" t="str">
        <f>IF(ISTEXT(I730),VLOOKUP(M730,Liste!$B$2:$D$13,3,FALSE),"")</f>
        <v/>
      </c>
    </row>
    <row r="731" spans="8:14" x14ac:dyDescent="0.25">
      <c r="H731" s="31" t="str">
        <f t="shared" si="11"/>
        <v/>
      </c>
      <c r="I731" s="36"/>
      <c r="J731" s="34"/>
      <c r="K731" s="34"/>
      <c r="L731" s="40"/>
      <c r="M731" s="34" t="s">
        <v>94</v>
      </c>
      <c r="N731" s="35" t="str">
        <f>IF(ISTEXT(I731),VLOOKUP(M731,Liste!$B$2:$D$13,3,FALSE),"")</f>
        <v/>
      </c>
    </row>
    <row r="732" spans="8:14" x14ac:dyDescent="0.25">
      <c r="H732" s="31" t="str">
        <f t="shared" si="11"/>
        <v/>
      </c>
      <c r="I732" s="36"/>
      <c r="J732" s="34"/>
      <c r="K732" s="34"/>
      <c r="L732" s="40"/>
      <c r="M732" s="34" t="s">
        <v>94</v>
      </c>
      <c r="N732" s="35" t="str">
        <f>IF(ISTEXT(I732),VLOOKUP(M732,Liste!$B$2:$D$13,3,FALSE),"")</f>
        <v/>
      </c>
    </row>
    <row r="733" spans="8:14" x14ac:dyDescent="0.25">
      <c r="H733" s="31" t="str">
        <f t="shared" si="11"/>
        <v/>
      </c>
      <c r="I733" s="36"/>
      <c r="J733" s="34"/>
      <c r="K733" s="34"/>
      <c r="L733" s="40"/>
      <c r="M733" s="34" t="s">
        <v>94</v>
      </c>
      <c r="N733" s="35" t="str">
        <f>IF(ISTEXT(I733),VLOOKUP(M733,Liste!$B$2:$D$13,3,FALSE),"")</f>
        <v/>
      </c>
    </row>
    <row r="734" spans="8:14" x14ac:dyDescent="0.25">
      <c r="H734" s="31" t="str">
        <f t="shared" si="11"/>
        <v/>
      </c>
      <c r="I734" s="36"/>
      <c r="J734" s="34"/>
      <c r="K734" s="34"/>
      <c r="L734" s="40"/>
      <c r="M734" s="34" t="s">
        <v>94</v>
      </c>
      <c r="N734" s="35" t="str">
        <f>IF(ISTEXT(I734),VLOOKUP(M734,Liste!$B$2:$D$13,3,FALSE),"")</f>
        <v/>
      </c>
    </row>
    <row r="735" spans="8:14" x14ac:dyDescent="0.25">
      <c r="H735" s="31" t="str">
        <f t="shared" si="11"/>
        <v/>
      </c>
      <c r="I735" s="36"/>
      <c r="J735" s="34"/>
      <c r="K735" s="34"/>
      <c r="L735" s="40"/>
      <c r="M735" s="34" t="s">
        <v>94</v>
      </c>
      <c r="N735" s="35" t="str">
        <f>IF(ISTEXT(I735),VLOOKUP(M735,Liste!$B$2:$D$13,3,FALSE),"")</f>
        <v/>
      </c>
    </row>
    <row r="736" spans="8:14" x14ac:dyDescent="0.25">
      <c r="H736" s="31" t="str">
        <f t="shared" si="11"/>
        <v/>
      </c>
      <c r="I736" s="36"/>
      <c r="J736" s="34"/>
      <c r="K736" s="34"/>
      <c r="L736" s="40"/>
      <c r="M736" s="34" t="s">
        <v>94</v>
      </c>
      <c r="N736" s="35" t="str">
        <f>IF(ISTEXT(I736),VLOOKUP(M736,Liste!$B$2:$D$13,3,FALSE),"")</f>
        <v/>
      </c>
    </row>
    <row r="737" spans="8:14" x14ac:dyDescent="0.25">
      <c r="H737" s="31" t="str">
        <f t="shared" si="11"/>
        <v/>
      </c>
      <c r="I737" s="36"/>
      <c r="J737" s="34"/>
      <c r="K737" s="34"/>
      <c r="L737" s="40"/>
      <c r="M737" s="34" t="s">
        <v>94</v>
      </c>
      <c r="N737" s="35" t="str">
        <f>IF(ISTEXT(I737),VLOOKUP(M737,Liste!$B$2:$D$13,3,FALSE),"")</f>
        <v/>
      </c>
    </row>
    <row r="738" spans="8:14" x14ac:dyDescent="0.25">
      <c r="H738" s="31" t="str">
        <f t="shared" si="11"/>
        <v/>
      </c>
      <c r="I738" s="36"/>
      <c r="J738" s="34"/>
      <c r="K738" s="34"/>
      <c r="L738" s="40"/>
      <c r="M738" s="34" t="s">
        <v>94</v>
      </c>
      <c r="N738" s="35" t="str">
        <f>IF(ISTEXT(I738),VLOOKUP(M738,Liste!$B$2:$D$13,3,FALSE),"")</f>
        <v/>
      </c>
    </row>
    <row r="739" spans="8:14" x14ac:dyDescent="0.25">
      <c r="H739" s="31" t="str">
        <f t="shared" si="11"/>
        <v/>
      </c>
      <c r="I739" s="36"/>
      <c r="J739" s="34"/>
      <c r="K739" s="34"/>
      <c r="L739" s="40"/>
      <c r="M739" s="34" t="s">
        <v>94</v>
      </c>
      <c r="N739" s="35" t="str">
        <f>IF(ISTEXT(I739),VLOOKUP(M739,Liste!$B$2:$D$13,3,FALSE),"")</f>
        <v/>
      </c>
    </row>
    <row r="740" spans="8:14" x14ac:dyDescent="0.25">
      <c r="H740" s="31" t="str">
        <f t="shared" si="11"/>
        <v/>
      </c>
      <c r="I740" s="36"/>
      <c r="J740" s="34"/>
      <c r="K740" s="34"/>
      <c r="L740" s="40"/>
      <c r="M740" s="34" t="s">
        <v>94</v>
      </c>
      <c r="N740" s="35" t="str">
        <f>IF(ISTEXT(I740),VLOOKUP(M740,Liste!$B$2:$D$13,3,FALSE),"")</f>
        <v/>
      </c>
    </row>
    <row r="741" spans="8:14" x14ac:dyDescent="0.25">
      <c r="H741" s="31" t="str">
        <f t="shared" si="11"/>
        <v/>
      </c>
      <c r="I741" s="36"/>
      <c r="J741" s="34"/>
      <c r="K741" s="34"/>
      <c r="L741" s="40"/>
      <c r="M741" s="34" t="s">
        <v>94</v>
      </c>
      <c r="N741" s="35" t="str">
        <f>IF(ISTEXT(I741),VLOOKUP(M741,Liste!$B$2:$D$13,3,FALSE),"")</f>
        <v/>
      </c>
    </row>
    <row r="742" spans="8:14" x14ac:dyDescent="0.25">
      <c r="H742" s="31" t="str">
        <f t="shared" si="11"/>
        <v/>
      </c>
      <c r="I742" s="36"/>
      <c r="J742" s="34"/>
      <c r="K742" s="34"/>
      <c r="L742" s="40"/>
      <c r="M742" s="34" t="s">
        <v>94</v>
      </c>
      <c r="N742" s="35" t="str">
        <f>IF(ISTEXT(I742),VLOOKUP(M742,Liste!$B$2:$D$13,3,FALSE),"")</f>
        <v/>
      </c>
    </row>
    <row r="743" spans="8:14" x14ac:dyDescent="0.25">
      <c r="H743" s="31" t="str">
        <f t="shared" si="11"/>
        <v/>
      </c>
      <c r="I743" s="36"/>
      <c r="J743" s="34"/>
      <c r="K743" s="34"/>
      <c r="L743" s="40"/>
      <c r="M743" s="34" t="s">
        <v>94</v>
      </c>
      <c r="N743" s="35" t="str">
        <f>IF(ISTEXT(I743),VLOOKUP(M743,Liste!$B$2:$D$13,3,FALSE),"")</f>
        <v/>
      </c>
    </row>
    <row r="744" spans="8:14" x14ac:dyDescent="0.25">
      <c r="H744" s="31" t="str">
        <f t="shared" si="11"/>
        <v/>
      </c>
      <c r="I744" s="36"/>
      <c r="J744" s="34"/>
      <c r="K744" s="34"/>
      <c r="L744" s="40"/>
      <c r="M744" s="34" t="s">
        <v>94</v>
      </c>
      <c r="N744" s="35" t="str">
        <f>IF(ISTEXT(I744),VLOOKUP(M744,Liste!$B$2:$D$13,3,FALSE),"")</f>
        <v/>
      </c>
    </row>
    <row r="745" spans="8:14" x14ac:dyDescent="0.25">
      <c r="H745" s="31" t="str">
        <f t="shared" si="11"/>
        <v/>
      </c>
      <c r="I745" s="36"/>
      <c r="J745" s="34"/>
      <c r="K745" s="34"/>
      <c r="L745" s="40"/>
      <c r="M745" s="34" t="s">
        <v>94</v>
      </c>
      <c r="N745" s="35" t="str">
        <f>IF(ISTEXT(I745),VLOOKUP(M745,Liste!$B$2:$D$13,3,FALSE),"")</f>
        <v/>
      </c>
    </row>
    <row r="746" spans="8:14" x14ac:dyDescent="0.25">
      <c r="H746" s="31" t="str">
        <f t="shared" si="11"/>
        <v/>
      </c>
      <c r="I746" s="36"/>
      <c r="J746" s="34"/>
      <c r="K746" s="34"/>
      <c r="L746" s="40"/>
      <c r="M746" s="34" t="s">
        <v>94</v>
      </c>
      <c r="N746" s="35" t="str">
        <f>IF(ISTEXT(I746),VLOOKUP(M746,Liste!$B$2:$D$13,3,FALSE),"")</f>
        <v/>
      </c>
    </row>
    <row r="747" spans="8:14" x14ac:dyDescent="0.25">
      <c r="H747" s="31" t="str">
        <f t="shared" si="11"/>
        <v/>
      </c>
      <c r="I747" s="36"/>
      <c r="J747" s="34"/>
      <c r="K747" s="34"/>
      <c r="L747" s="40"/>
      <c r="M747" s="34" t="s">
        <v>94</v>
      </c>
      <c r="N747" s="35" t="str">
        <f>IF(ISTEXT(I747),VLOOKUP(M747,Liste!$B$2:$D$13,3,FALSE),"")</f>
        <v/>
      </c>
    </row>
    <row r="748" spans="8:14" x14ac:dyDescent="0.25">
      <c r="H748" s="31" t="str">
        <f t="shared" si="11"/>
        <v/>
      </c>
      <c r="I748" s="36"/>
      <c r="J748" s="34"/>
      <c r="K748" s="34"/>
      <c r="L748" s="40"/>
      <c r="M748" s="34" t="s">
        <v>94</v>
      </c>
      <c r="N748" s="35" t="str">
        <f>IF(ISTEXT(I748),VLOOKUP(M748,Liste!$B$2:$D$13,3,FALSE),"")</f>
        <v/>
      </c>
    </row>
    <row r="749" spans="8:14" x14ac:dyDescent="0.25">
      <c r="H749" s="31" t="str">
        <f t="shared" si="11"/>
        <v/>
      </c>
      <c r="I749" s="36"/>
      <c r="J749" s="34"/>
      <c r="K749" s="34"/>
      <c r="L749" s="40"/>
      <c r="M749" s="34" t="s">
        <v>94</v>
      </c>
      <c r="N749" s="35" t="str">
        <f>IF(ISTEXT(I749),VLOOKUP(M749,Liste!$B$2:$D$13,3,FALSE),"")</f>
        <v/>
      </c>
    </row>
    <row r="750" spans="8:14" x14ac:dyDescent="0.25">
      <c r="H750" s="31" t="str">
        <f t="shared" si="11"/>
        <v/>
      </c>
      <c r="I750" s="36"/>
      <c r="J750" s="34"/>
      <c r="K750" s="34"/>
      <c r="L750" s="40"/>
      <c r="M750" s="34" t="s">
        <v>94</v>
      </c>
      <c r="N750" s="35" t="str">
        <f>IF(ISTEXT(I750),VLOOKUP(M750,Liste!$B$2:$D$13,3,FALSE),"")</f>
        <v/>
      </c>
    </row>
    <row r="751" spans="8:14" x14ac:dyDescent="0.25">
      <c r="H751" s="31" t="str">
        <f t="shared" si="11"/>
        <v/>
      </c>
      <c r="I751" s="36"/>
      <c r="J751" s="34"/>
      <c r="K751" s="34"/>
      <c r="L751" s="40"/>
      <c r="M751" s="34" t="s">
        <v>94</v>
      </c>
      <c r="N751" s="35" t="str">
        <f>IF(ISTEXT(I751),VLOOKUP(M751,Liste!$B$2:$D$13,3,FALSE),"")</f>
        <v/>
      </c>
    </row>
    <row r="752" spans="8:14" x14ac:dyDescent="0.25">
      <c r="H752" s="31" t="str">
        <f t="shared" si="11"/>
        <v/>
      </c>
      <c r="I752" s="36"/>
      <c r="J752" s="34"/>
      <c r="K752" s="34"/>
      <c r="L752" s="40"/>
      <c r="M752" s="34" t="s">
        <v>94</v>
      </c>
      <c r="N752" s="35" t="str">
        <f>IF(ISTEXT(I752),VLOOKUP(M752,Liste!$B$2:$D$13,3,FALSE),"")</f>
        <v/>
      </c>
    </row>
    <row r="753" spans="8:14" x14ac:dyDescent="0.25">
      <c r="H753" s="31" t="str">
        <f t="shared" si="11"/>
        <v/>
      </c>
      <c r="I753" s="36"/>
      <c r="J753" s="34"/>
      <c r="K753" s="34"/>
      <c r="L753" s="40"/>
      <c r="M753" s="34" t="s">
        <v>94</v>
      </c>
      <c r="N753" s="35" t="str">
        <f>IF(ISTEXT(I753),VLOOKUP(M753,Liste!$B$2:$D$13,3,FALSE),"")</f>
        <v/>
      </c>
    </row>
    <row r="754" spans="8:14" x14ac:dyDescent="0.25">
      <c r="H754" s="31" t="str">
        <f t="shared" si="11"/>
        <v/>
      </c>
      <c r="I754" s="36"/>
      <c r="J754" s="34"/>
      <c r="K754" s="34"/>
      <c r="L754" s="40"/>
      <c r="M754" s="34" t="s">
        <v>94</v>
      </c>
      <c r="N754" s="35" t="str">
        <f>IF(ISTEXT(I754),VLOOKUP(M754,Liste!$B$2:$D$13,3,FALSE),"")</f>
        <v/>
      </c>
    </row>
    <row r="755" spans="8:14" x14ac:dyDescent="0.25">
      <c r="H755" s="31" t="str">
        <f t="shared" si="11"/>
        <v/>
      </c>
      <c r="I755" s="36"/>
      <c r="J755" s="34"/>
      <c r="K755" s="34"/>
      <c r="L755" s="40"/>
      <c r="M755" s="34" t="s">
        <v>94</v>
      </c>
      <c r="N755" s="35" t="str">
        <f>IF(ISTEXT(I755),VLOOKUP(M755,Liste!$B$2:$D$13,3,FALSE),"")</f>
        <v/>
      </c>
    </row>
    <row r="756" spans="8:14" x14ac:dyDescent="0.25">
      <c r="H756" s="31" t="str">
        <f t="shared" si="11"/>
        <v/>
      </c>
      <c r="I756" s="36"/>
      <c r="J756" s="34"/>
      <c r="K756" s="34"/>
      <c r="L756" s="40"/>
      <c r="M756" s="34" t="s">
        <v>94</v>
      </c>
      <c r="N756" s="35" t="str">
        <f>IF(ISTEXT(I756),VLOOKUP(M756,Liste!$B$2:$D$13,3,FALSE),"")</f>
        <v/>
      </c>
    </row>
    <row r="757" spans="8:14" x14ac:dyDescent="0.25">
      <c r="H757" s="31" t="str">
        <f t="shared" si="11"/>
        <v/>
      </c>
      <c r="I757" s="36"/>
      <c r="J757" s="34"/>
      <c r="K757" s="34"/>
      <c r="L757" s="40"/>
      <c r="M757" s="34" t="s">
        <v>94</v>
      </c>
      <c r="N757" s="35" t="str">
        <f>IF(ISTEXT(I757),VLOOKUP(M757,Liste!$B$2:$D$13,3,FALSE),"")</f>
        <v/>
      </c>
    </row>
    <row r="758" spans="8:14" x14ac:dyDescent="0.25">
      <c r="H758" s="31" t="str">
        <f t="shared" si="11"/>
        <v/>
      </c>
      <c r="I758" s="36"/>
      <c r="J758" s="34"/>
      <c r="K758" s="34"/>
      <c r="L758" s="40"/>
      <c r="M758" s="34" t="s">
        <v>94</v>
      </c>
      <c r="N758" s="35" t="str">
        <f>IF(ISTEXT(I758),VLOOKUP(M758,Liste!$B$2:$D$13,3,FALSE),"")</f>
        <v/>
      </c>
    </row>
    <row r="759" spans="8:14" x14ac:dyDescent="0.25">
      <c r="H759" s="31" t="str">
        <f t="shared" si="11"/>
        <v/>
      </c>
      <c r="I759" s="36"/>
      <c r="J759" s="34"/>
      <c r="K759" s="34"/>
      <c r="L759" s="40"/>
      <c r="M759" s="34" t="s">
        <v>94</v>
      </c>
      <c r="N759" s="35" t="str">
        <f>IF(ISTEXT(I759),VLOOKUP(M759,Liste!$B$2:$D$13,3,FALSE),"")</f>
        <v/>
      </c>
    </row>
    <row r="760" spans="8:14" x14ac:dyDescent="0.25">
      <c r="H760" s="31" t="str">
        <f t="shared" si="11"/>
        <v/>
      </c>
      <c r="I760" s="36"/>
      <c r="J760" s="34"/>
      <c r="K760" s="34"/>
      <c r="L760" s="40"/>
      <c r="M760" s="34" t="s">
        <v>94</v>
      </c>
      <c r="N760" s="35" t="str">
        <f>IF(ISTEXT(I760),VLOOKUP(M760,Liste!$B$2:$D$13,3,FALSE),"")</f>
        <v/>
      </c>
    </row>
    <row r="761" spans="8:14" x14ac:dyDescent="0.25">
      <c r="H761" s="31" t="str">
        <f t="shared" si="11"/>
        <v/>
      </c>
      <c r="I761" s="36"/>
      <c r="J761" s="34"/>
      <c r="K761" s="34"/>
      <c r="L761" s="40"/>
      <c r="M761" s="34" t="s">
        <v>94</v>
      </c>
      <c r="N761" s="35" t="str">
        <f>IF(ISTEXT(I761),VLOOKUP(M761,Liste!$B$2:$D$13,3,FALSE),"")</f>
        <v/>
      </c>
    </row>
    <row r="762" spans="8:14" x14ac:dyDescent="0.25">
      <c r="H762" s="31" t="str">
        <f t="shared" si="11"/>
        <v/>
      </c>
      <c r="I762" s="36"/>
      <c r="J762" s="34"/>
      <c r="K762" s="34"/>
      <c r="L762" s="40"/>
      <c r="M762" s="34" t="s">
        <v>94</v>
      </c>
      <c r="N762" s="35" t="str">
        <f>IF(ISTEXT(I762),VLOOKUP(M762,Liste!$B$2:$D$13,3,FALSE),"")</f>
        <v/>
      </c>
    </row>
    <row r="763" spans="8:14" x14ac:dyDescent="0.25">
      <c r="H763" s="31" t="str">
        <f t="shared" si="11"/>
        <v/>
      </c>
      <c r="I763" s="36"/>
      <c r="J763" s="34"/>
      <c r="K763" s="34"/>
      <c r="L763" s="40"/>
      <c r="M763" s="34" t="s">
        <v>94</v>
      </c>
      <c r="N763" s="35" t="str">
        <f>IF(ISTEXT(I763),VLOOKUP(M763,Liste!$B$2:$D$13,3,FALSE),"")</f>
        <v/>
      </c>
    </row>
    <row r="764" spans="8:14" x14ac:dyDescent="0.25">
      <c r="H764" s="31" t="str">
        <f t="shared" si="11"/>
        <v/>
      </c>
      <c r="I764" s="36"/>
      <c r="J764" s="34"/>
      <c r="K764" s="34"/>
      <c r="L764" s="40"/>
      <c r="M764" s="34" t="s">
        <v>94</v>
      </c>
      <c r="N764" s="35" t="str">
        <f>IF(ISTEXT(I764),VLOOKUP(M764,Liste!$B$2:$D$13,3,FALSE),"")</f>
        <v/>
      </c>
    </row>
    <row r="765" spans="8:14" x14ac:dyDescent="0.25">
      <c r="H765" s="31" t="str">
        <f t="shared" si="11"/>
        <v/>
      </c>
      <c r="I765" s="36"/>
      <c r="J765" s="34"/>
      <c r="K765" s="34"/>
      <c r="L765" s="40"/>
      <c r="M765" s="34" t="s">
        <v>94</v>
      </c>
      <c r="N765" s="35" t="str">
        <f>IF(ISTEXT(I765),VLOOKUP(M765,Liste!$B$2:$D$13,3,FALSE),"")</f>
        <v/>
      </c>
    </row>
    <row r="766" spans="8:14" x14ac:dyDescent="0.25">
      <c r="H766" s="31" t="str">
        <f t="shared" si="11"/>
        <v/>
      </c>
      <c r="I766" s="36"/>
      <c r="J766" s="34"/>
      <c r="K766" s="34"/>
      <c r="L766" s="40"/>
      <c r="M766" s="34" t="s">
        <v>94</v>
      </c>
      <c r="N766" s="35" t="str">
        <f>IF(ISTEXT(I766),VLOOKUP(M766,Liste!$B$2:$D$13,3,FALSE),"")</f>
        <v/>
      </c>
    </row>
    <row r="767" spans="8:14" x14ac:dyDescent="0.25">
      <c r="H767" s="31" t="str">
        <f t="shared" si="11"/>
        <v/>
      </c>
      <c r="I767" s="36"/>
      <c r="J767" s="34"/>
      <c r="K767" s="34"/>
      <c r="L767" s="40"/>
      <c r="M767" s="34" t="s">
        <v>94</v>
      </c>
      <c r="N767" s="35" t="str">
        <f>IF(ISTEXT(I767),VLOOKUP(M767,Liste!$B$2:$D$13,3,FALSE),"")</f>
        <v/>
      </c>
    </row>
    <row r="768" spans="8:14" x14ac:dyDescent="0.25">
      <c r="H768" s="31" t="str">
        <f t="shared" si="11"/>
        <v/>
      </c>
      <c r="I768" s="36"/>
      <c r="J768" s="34"/>
      <c r="K768" s="34"/>
      <c r="L768" s="40"/>
      <c r="M768" s="34" t="s">
        <v>94</v>
      </c>
      <c r="N768" s="35" t="str">
        <f>IF(ISTEXT(I768),VLOOKUP(M768,Liste!$B$2:$D$13,3,FALSE),"")</f>
        <v/>
      </c>
    </row>
    <row r="769" spans="8:14" x14ac:dyDescent="0.25">
      <c r="H769" s="31" t="str">
        <f t="shared" si="11"/>
        <v/>
      </c>
      <c r="I769" s="36"/>
      <c r="J769" s="34"/>
      <c r="K769" s="34"/>
      <c r="L769" s="40"/>
      <c r="M769" s="34" t="s">
        <v>94</v>
      </c>
      <c r="N769" s="35" t="str">
        <f>IF(ISTEXT(I769),VLOOKUP(M769,Liste!$B$2:$D$13,3,FALSE),"")</f>
        <v/>
      </c>
    </row>
    <row r="770" spans="8:14" x14ac:dyDescent="0.25">
      <c r="H770" s="31" t="str">
        <f t="shared" si="11"/>
        <v/>
      </c>
      <c r="I770" s="36"/>
      <c r="J770" s="34"/>
      <c r="K770" s="34"/>
      <c r="L770" s="40"/>
      <c r="M770" s="34" t="s">
        <v>94</v>
      </c>
      <c r="N770" s="35" t="str">
        <f>IF(ISTEXT(I770),VLOOKUP(M770,Liste!$B$2:$D$13,3,FALSE),"")</f>
        <v/>
      </c>
    </row>
    <row r="771" spans="8:14" x14ac:dyDescent="0.25">
      <c r="H771" s="31" t="str">
        <f t="shared" ref="H771:H834" si="12">IF(ISTEXT(I771),I771&amp;" "&amp;J771&amp;"x"&amp;K771&amp;"mm²","")</f>
        <v/>
      </c>
      <c r="I771" s="36"/>
      <c r="J771" s="34"/>
      <c r="K771" s="34"/>
      <c r="L771" s="40"/>
      <c r="M771" s="34" t="s">
        <v>94</v>
      </c>
      <c r="N771" s="35" t="str">
        <f>IF(ISTEXT(I771),VLOOKUP(M771,Liste!$B$2:$D$13,3,FALSE),"")</f>
        <v/>
      </c>
    </row>
    <row r="772" spans="8:14" x14ac:dyDescent="0.25">
      <c r="H772" s="31" t="str">
        <f t="shared" si="12"/>
        <v/>
      </c>
      <c r="I772" s="36"/>
      <c r="J772" s="34"/>
      <c r="K772" s="34"/>
      <c r="L772" s="40"/>
      <c r="M772" s="34" t="s">
        <v>94</v>
      </c>
      <c r="N772" s="35" t="str">
        <f>IF(ISTEXT(I772),VLOOKUP(M772,Liste!$B$2:$D$13,3,FALSE),"")</f>
        <v/>
      </c>
    </row>
    <row r="773" spans="8:14" x14ac:dyDescent="0.25">
      <c r="H773" s="31" t="str">
        <f t="shared" si="12"/>
        <v/>
      </c>
      <c r="I773" s="36"/>
      <c r="J773" s="34"/>
      <c r="K773" s="34"/>
      <c r="L773" s="40"/>
      <c r="M773" s="34" t="s">
        <v>94</v>
      </c>
      <c r="N773" s="35" t="str">
        <f>IF(ISTEXT(I773),VLOOKUP(M773,Liste!$B$2:$D$13,3,FALSE),"")</f>
        <v/>
      </c>
    </row>
    <row r="774" spans="8:14" x14ac:dyDescent="0.25">
      <c r="H774" s="31" t="str">
        <f t="shared" si="12"/>
        <v/>
      </c>
      <c r="I774" s="36"/>
      <c r="J774" s="34"/>
      <c r="K774" s="34"/>
      <c r="L774" s="40"/>
      <c r="M774" s="34" t="s">
        <v>94</v>
      </c>
      <c r="N774" s="35" t="str">
        <f>IF(ISTEXT(I774),VLOOKUP(M774,Liste!$B$2:$D$13,3,FALSE),"")</f>
        <v/>
      </c>
    </row>
    <row r="775" spans="8:14" x14ac:dyDescent="0.25">
      <c r="H775" s="31" t="str">
        <f t="shared" si="12"/>
        <v/>
      </c>
      <c r="I775" s="36"/>
      <c r="J775" s="34"/>
      <c r="K775" s="34"/>
      <c r="L775" s="40"/>
      <c r="M775" s="34" t="s">
        <v>94</v>
      </c>
      <c r="N775" s="35" t="str">
        <f>IF(ISTEXT(I775),VLOOKUP(M775,Liste!$B$2:$D$13,3,FALSE),"")</f>
        <v/>
      </c>
    </row>
    <row r="776" spans="8:14" x14ac:dyDescent="0.25">
      <c r="H776" s="31" t="str">
        <f t="shared" si="12"/>
        <v/>
      </c>
      <c r="I776" s="36"/>
      <c r="J776" s="34"/>
      <c r="K776" s="34"/>
      <c r="L776" s="40"/>
      <c r="M776" s="34" t="s">
        <v>94</v>
      </c>
      <c r="N776" s="35" t="str">
        <f>IF(ISTEXT(I776),VLOOKUP(M776,Liste!$B$2:$D$13,3,FALSE),"")</f>
        <v/>
      </c>
    </row>
    <row r="777" spans="8:14" x14ac:dyDescent="0.25">
      <c r="H777" s="31" t="str">
        <f t="shared" si="12"/>
        <v/>
      </c>
      <c r="I777" s="36"/>
      <c r="J777" s="34"/>
      <c r="K777" s="34"/>
      <c r="L777" s="40"/>
      <c r="M777" s="34" t="s">
        <v>94</v>
      </c>
      <c r="N777" s="35" t="str">
        <f>IF(ISTEXT(I777),VLOOKUP(M777,Liste!$B$2:$D$13,3,FALSE),"")</f>
        <v/>
      </c>
    </row>
    <row r="778" spans="8:14" x14ac:dyDescent="0.25">
      <c r="H778" s="31" t="str">
        <f t="shared" si="12"/>
        <v/>
      </c>
      <c r="I778" s="36"/>
      <c r="J778" s="34"/>
      <c r="K778" s="34"/>
      <c r="L778" s="40"/>
      <c r="M778" s="34" t="s">
        <v>94</v>
      </c>
      <c r="N778" s="35" t="str">
        <f>IF(ISTEXT(I778),VLOOKUP(M778,Liste!$B$2:$D$13,3,FALSE),"")</f>
        <v/>
      </c>
    </row>
    <row r="779" spans="8:14" x14ac:dyDescent="0.25">
      <c r="H779" s="31" t="str">
        <f t="shared" si="12"/>
        <v/>
      </c>
      <c r="I779" s="36"/>
      <c r="J779" s="34"/>
      <c r="K779" s="34"/>
      <c r="L779" s="40"/>
      <c r="M779" s="34" t="s">
        <v>94</v>
      </c>
      <c r="N779" s="35" t="str">
        <f>IF(ISTEXT(I779),VLOOKUP(M779,Liste!$B$2:$D$13,3,FALSE),"")</f>
        <v/>
      </c>
    </row>
    <row r="780" spans="8:14" x14ac:dyDescent="0.25">
      <c r="H780" s="31" t="str">
        <f t="shared" si="12"/>
        <v/>
      </c>
      <c r="I780" s="36"/>
      <c r="J780" s="34"/>
      <c r="K780" s="34"/>
      <c r="L780" s="40"/>
      <c r="M780" s="34" t="s">
        <v>94</v>
      </c>
      <c r="N780" s="35" t="str">
        <f>IF(ISTEXT(I780),VLOOKUP(M780,Liste!$B$2:$D$13,3,FALSE),"")</f>
        <v/>
      </c>
    </row>
    <row r="781" spans="8:14" x14ac:dyDescent="0.25">
      <c r="H781" s="31" t="str">
        <f t="shared" si="12"/>
        <v/>
      </c>
      <c r="I781" s="36"/>
      <c r="J781" s="34"/>
      <c r="K781" s="34"/>
      <c r="L781" s="40"/>
      <c r="M781" s="34" t="s">
        <v>94</v>
      </c>
      <c r="N781" s="35" t="str">
        <f>IF(ISTEXT(I781),VLOOKUP(M781,Liste!$B$2:$D$13,3,FALSE),"")</f>
        <v/>
      </c>
    </row>
    <row r="782" spans="8:14" x14ac:dyDescent="0.25">
      <c r="H782" s="31" t="str">
        <f t="shared" si="12"/>
        <v/>
      </c>
      <c r="I782" s="36"/>
      <c r="J782" s="34"/>
      <c r="K782" s="34"/>
      <c r="L782" s="40"/>
      <c r="M782" s="34" t="s">
        <v>94</v>
      </c>
      <c r="N782" s="35" t="str">
        <f>IF(ISTEXT(I782),VLOOKUP(M782,Liste!$B$2:$D$13,3,FALSE),"")</f>
        <v/>
      </c>
    </row>
    <row r="783" spans="8:14" x14ac:dyDescent="0.25">
      <c r="H783" s="31" t="str">
        <f t="shared" si="12"/>
        <v/>
      </c>
      <c r="I783" s="36"/>
      <c r="J783" s="34"/>
      <c r="K783" s="34"/>
      <c r="L783" s="40"/>
      <c r="M783" s="34" t="s">
        <v>94</v>
      </c>
      <c r="N783" s="35" t="str">
        <f>IF(ISTEXT(I783),VLOOKUP(M783,Liste!$B$2:$D$13,3,FALSE),"")</f>
        <v/>
      </c>
    </row>
    <row r="784" spans="8:14" x14ac:dyDescent="0.25">
      <c r="H784" s="31" t="str">
        <f t="shared" si="12"/>
        <v/>
      </c>
      <c r="I784" s="36"/>
      <c r="J784" s="34"/>
      <c r="K784" s="34"/>
      <c r="L784" s="40"/>
      <c r="M784" s="34" t="s">
        <v>94</v>
      </c>
      <c r="N784" s="35" t="str">
        <f>IF(ISTEXT(I784),VLOOKUP(M784,Liste!$B$2:$D$13,3,FALSE),"")</f>
        <v/>
      </c>
    </row>
    <row r="785" spans="8:14" x14ac:dyDescent="0.25">
      <c r="H785" s="31" t="str">
        <f t="shared" si="12"/>
        <v/>
      </c>
      <c r="I785" s="36"/>
      <c r="J785" s="34"/>
      <c r="K785" s="34"/>
      <c r="L785" s="40"/>
      <c r="M785" s="34" t="s">
        <v>94</v>
      </c>
      <c r="N785" s="35" t="str">
        <f>IF(ISTEXT(I785),VLOOKUP(M785,Liste!$B$2:$D$13,3,FALSE),"")</f>
        <v/>
      </c>
    </row>
    <row r="786" spans="8:14" x14ac:dyDescent="0.25">
      <c r="H786" s="31" t="str">
        <f t="shared" si="12"/>
        <v/>
      </c>
      <c r="I786" s="36"/>
      <c r="J786" s="34"/>
      <c r="K786" s="34"/>
      <c r="L786" s="40"/>
      <c r="M786" s="34" t="s">
        <v>94</v>
      </c>
      <c r="N786" s="35" t="str">
        <f>IF(ISTEXT(I786),VLOOKUP(M786,Liste!$B$2:$D$13,3,FALSE),"")</f>
        <v/>
      </c>
    </row>
    <row r="787" spans="8:14" x14ac:dyDescent="0.25">
      <c r="H787" s="31" t="str">
        <f t="shared" si="12"/>
        <v/>
      </c>
      <c r="I787" s="36"/>
      <c r="J787" s="34"/>
      <c r="K787" s="34"/>
      <c r="L787" s="40"/>
      <c r="M787" s="34" t="s">
        <v>94</v>
      </c>
      <c r="N787" s="35" t="str">
        <f>IF(ISTEXT(I787),VLOOKUP(M787,Liste!$B$2:$D$13,3,FALSE),"")</f>
        <v/>
      </c>
    </row>
    <row r="788" spans="8:14" x14ac:dyDescent="0.25">
      <c r="H788" s="31" t="str">
        <f t="shared" si="12"/>
        <v/>
      </c>
      <c r="I788" s="36"/>
      <c r="J788" s="34"/>
      <c r="K788" s="34"/>
      <c r="L788" s="40"/>
      <c r="M788" s="34" t="s">
        <v>94</v>
      </c>
      <c r="N788" s="35" t="str">
        <f>IF(ISTEXT(I788),VLOOKUP(M788,Liste!$B$2:$D$13,3,FALSE),"")</f>
        <v/>
      </c>
    </row>
    <row r="789" spans="8:14" x14ac:dyDescent="0.25">
      <c r="H789" s="31" t="str">
        <f t="shared" si="12"/>
        <v/>
      </c>
      <c r="I789" s="36"/>
      <c r="J789" s="34"/>
      <c r="K789" s="34"/>
      <c r="L789" s="40"/>
      <c r="M789" s="34" t="s">
        <v>94</v>
      </c>
      <c r="N789" s="35" t="str">
        <f>IF(ISTEXT(I789),VLOOKUP(M789,Liste!$B$2:$D$13,3,FALSE),"")</f>
        <v/>
      </c>
    </row>
    <row r="790" spans="8:14" x14ac:dyDescent="0.25">
      <c r="H790" s="31" t="str">
        <f t="shared" si="12"/>
        <v/>
      </c>
      <c r="I790" s="36"/>
      <c r="J790" s="34"/>
      <c r="K790" s="34"/>
      <c r="L790" s="40"/>
      <c r="M790" s="34" t="s">
        <v>94</v>
      </c>
      <c r="N790" s="35" t="str">
        <f>IF(ISTEXT(I790),VLOOKUP(M790,Liste!$B$2:$D$13,3,FALSE),"")</f>
        <v/>
      </c>
    </row>
    <row r="791" spans="8:14" x14ac:dyDescent="0.25">
      <c r="H791" s="31" t="str">
        <f t="shared" si="12"/>
        <v/>
      </c>
      <c r="I791" s="36"/>
      <c r="J791" s="34"/>
      <c r="K791" s="34"/>
      <c r="L791" s="40"/>
      <c r="M791" s="34" t="s">
        <v>94</v>
      </c>
      <c r="N791" s="35" t="str">
        <f>IF(ISTEXT(I791),VLOOKUP(M791,Liste!$B$2:$D$13,3,FALSE),"")</f>
        <v/>
      </c>
    </row>
    <row r="792" spans="8:14" x14ac:dyDescent="0.25">
      <c r="H792" s="31" t="str">
        <f t="shared" si="12"/>
        <v/>
      </c>
      <c r="I792" s="36"/>
      <c r="J792" s="34"/>
      <c r="K792" s="34"/>
      <c r="L792" s="40"/>
      <c r="M792" s="34" t="s">
        <v>94</v>
      </c>
      <c r="N792" s="35" t="str">
        <f>IF(ISTEXT(I792),VLOOKUP(M792,Liste!$B$2:$D$13,3,FALSE),"")</f>
        <v/>
      </c>
    </row>
    <row r="793" spans="8:14" x14ac:dyDescent="0.25">
      <c r="H793" s="31" t="str">
        <f t="shared" si="12"/>
        <v/>
      </c>
      <c r="I793" s="36"/>
      <c r="J793" s="34"/>
      <c r="K793" s="34"/>
      <c r="L793" s="40"/>
      <c r="M793" s="34" t="s">
        <v>94</v>
      </c>
      <c r="N793" s="35" t="str">
        <f>IF(ISTEXT(I793),VLOOKUP(M793,Liste!$B$2:$D$13,3,FALSE),"")</f>
        <v/>
      </c>
    </row>
    <row r="794" spans="8:14" x14ac:dyDescent="0.25">
      <c r="H794" s="31" t="str">
        <f t="shared" si="12"/>
        <v/>
      </c>
      <c r="I794" s="36"/>
      <c r="J794" s="34"/>
      <c r="K794" s="34"/>
      <c r="L794" s="40"/>
      <c r="M794" s="34" t="s">
        <v>94</v>
      </c>
      <c r="N794" s="35" t="str">
        <f>IF(ISTEXT(I794),VLOOKUP(M794,Liste!$B$2:$D$13,3,FALSE),"")</f>
        <v/>
      </c>
    </row>
    <row r="795" spans="8:14" x14ac:dyDescent="0.25">
      <c r="H795" s="31" t="str">
        <f t="shared" si="12"/>
        <v/>
      </c>
      <c r="I795" s="36"/>
      <c r="J795" s="34"/>
      <c r="K795" s="34"/>
      <c r="L795" s="40"/>
      <c r="M795" s="34" t="s">
        <v>94</v>
      </c>
      <c r="N795" s="35" t="str">
        <f>IF(ISTEXT(I795),VLOOKUP(M795,Liste!$B$2:$D$13,3,FALSE),"")</f>
        <v/>
      </c>
    </row>
    <row r="796" spans="8:14" x14ac:dyDescent="0.25">
      <c r="H796" s="31" t="str">
        <f t="shared" si="12"/>
        <v/>
      </c>
      <c r="I796" s="36"/>
      <c r="J796" s="34"/>
      <c r="K796" s="34"/>
      <c r="L796" s="40"/>
      <c r="M796" s="34" t="s">
        <v>94</v>
      </c>
      <c r="N796" s="35" t="str">
        <f>IF(ISTEXT(I796),VLOOKUP(M796,Liste!$B$2:$D$13,3,FALSE),"")</f>
        <v/>
      </c>
    </row>
    <row r="797" spans="8:14" x14ac:dyDescent="0.25">
      <c r="H797" s="31" t="str">
        <f t="shared" si="12"/>
        <v/>
      </c>
      <c r="I797" s="36"/>
      <c r="J797" s="34"/>
      <c r="K797" s="34"/>
      <c r="L797" s="40"/>
      <c r="M797" s="34" t="s">
        <v>94</v>
      </c>
      <c r="N797" s="35" t="str">
        <f>IF(ISTEXT(I797),VLOOKUP(M797,Liste!$B$2:$D$13,3,FALSE),"")</f>
        <v/>
      </c>
    </row>
    <row r="798" spans="8:14" x14ac:dyDescent="0.25">
      <c r="H798" s="31" t="str">
        <f t="shared" si="12"/>
        <v/>
      </c>
      <c r="I798" s="36"/>
      <c r="J798" s="34"/>
      <c r="K798" s="34"/>
      <c r="L798" s="40"/>
      <c r="M798" s="34" t="s">
        <v>94</v>
      </c>
      <c r="N798" s="35" t="str">
        <f>IF(ISTEXT(I798),VLOOKUP(M798,Liste!$B$2:$D$13,3,FALSE),"")</f>
        <v/>
      </c>
    </row>
    <row r="799" spans="8:14" x14ac:dyDescent="0.25">
      <c r="H799" s="31" t="str">
        <f t="shared" si="12"/>
        <v/>
      </c>
      <c r="I799" s="36"/>
      <c r="J799" s="34"/>
      <c r="K799" s="34"/>
      <c r="L799" s="40"/>
      <c r="M799" s="34" t="s">
        <v>94</v>
      </c>
      <c r="N799" s="35" t="str">
        <f>IF(ISTEXT(I799),VLOOKUP(M799,Liste!$B$2:$D$13,3,FALSE),"")</f>
        <v/>
      </c>
    </row>
    <row r="800" spans="8:14" x14ac:dyDescent="0.25">
      <c r="H800" s="31" t="str">
        <f t="shared" si="12"/>
        <v/>
      </c>
      <c r="I800" s="36"/>
      <c r="J800" s="34"/>
      <c r="K800" s="34"/>
      <c r="L800" s="40"/>
      <c r="M800" s="34" t="s">
        <v>94</v>
      </c>
      <c r="N800" s="35" t="str">
        <f>IF(ISTEXT(I800),VLOOKUP(M800,Liste!$B$2:$D$13,3,FALSE),"")</f>
        <v/>
      </c>
    </row>
    <row r="801" spans="8:14" x14ac:dyDescent="0.25">
      <c r="H801" s="31" t="str">
        <f t="shared" si="12"/>
        <v/>
      </c>
      <c r="I801" s="36"/>
      <c r="J801" s="34"/>
      <c r="K801" s="34"/>
      <c r="L801" s="40"/>
      <c r="M801" s="34" t="s">
        <v>94</v>
      </c>
      <c r="N801" s="35" t="str">
        <f>IF(ISTEXT(I801),VLOOKUP(M801,Liste!$B$2:$D$13,3,FALSE),"")</f>
        <v/>
      </c>
    </row>
    <row r="802" spans="8:14" x14ac:dyDescent="0.25">
      <c r="H802" s="31" t="str">
        <f t="shared" si="12"/>
        <v/>
      </c>
      <c r="I802" s="36"/>
      <c r="J802" s="34"/>
      <c r="K802" s="34"/>
      <c r="L802" s="40"/>
      <c r="M802" s="34" t="s">
        <v>94</v>
      </c>
      <c r="N802" s="35" t="str">
        <f>IF(ISTEXT(I802),VLOOKUP(M802,Liste!$B$2:$D$13,3,FALSE),"")</f>
        <v/>
      </c>
    </row>
    <row r="803" spans="8:14" x14ac:dyDescent="0.25">
      <c r="H803" s="31" t="str">
        <f t="shared" si="12"/>
        <v/>
      </c>
      <c r="I803" s="36"/>
      <c r="J803" s="34"/>
      <c r="K803" s="34"/>
      <c r="L803" s="40"/>
      <c r="M803" s="34" t="s">
        <v>94</v>
      </c>
      <c r="N803" s="35" t="str">
        <f>IF(ISTEXT(I803),VLOOKUP(M803,Liste!$B$2:$D$13,3,FALSE),"")</f>
        <v/>
      </c>
    </row>
    <row r="804" spans="8:14" x14ac:dyDescent="0.25">
      <c r="H804" s="31" t="str">
        <f t="shared" si="12"/>
        <v/>
      </c>
      <c r="I804" s="36"/>
      <c r="J804" s="34"/>
      <c r="K804" s="34"/>
      <c r="L804" s="40"/>
      <c r="M804" s="34" t="s">
        <v>94</v>
      </c>
      <c r="N804" s="35" t="str">
        <f>IF(ISTEXT(I804),VLOOKUP(M804,Liste!$B$2:$D$13,3,FALSE),"")</f>
        <v/>
      </c>
    </row>
    <row r="805" spans="8:14" x14ac:dyDescent="0.25">
      <c r="H805" s="31" t="str">
        <f t="shared" si="12"/>
        <v/>
      </c>
      <c r="I805" s="36"/>
      <c r="J805" s="34"/>
      <c r="K805" s="34"/>
      <c r="L805" s="40"/>
      <c r="M805" s="34" t="s">
        <v>94</v>
      </c>
      <c r="N805" s="35" t="str">
        <f>IF(ISTEXT(I805),VLOOKUP(M805,Liste!$B$2:$D$13,3,FALSE),"")</f>
        <v/>
      </c>
    </row>
    <row r="806" spans="8:14" x14ac:dyDescent="0.25">
      <c r="H806" s="31" t="str">
        <f t="shared" si="12"/>
        <v/>
      </c>
      <c r="I806" s="36"/>
      <c r="J806" s="34"/>
      <c r="K806" s="34"/>
      <c r="L806" s="40"/>
      <c r="M806" s="34" t="s">
        <v>94</v>
      </c>
      <c r="N806" s="35" t="str">
        <f>IF(ISTEXT(I806),VLOOKUP(M806,Liste!$B$2:$D$13,3,FALSE),"")</f>
        <v/>
      </c>
    </row>
    <row r="807" spans="8:14" x14ac:dyDescent="0.25">
      <c r="H807" s="31" t="str">
        <f t="shared" si="12"/>
        <v/>
      </c>
      <c r="I807" s="36"/>
      <c r="J807" s="34"/>
      <c r="K807" s="34"/>
      <c r="L807" s="40"/>
      <c r="M807" s="34" t="s">
        <v>94</v>
      </c>
      <c r="N807" s="35" t="str">
        <f>IF(ISTEXT(I807),VLOOKUP(M807,Liste!$B$2:$D$13,3,FALSE),"")</f>
        <v/>
      </c>
    </row>
    <row r="808" spans="8:14" x14ac:dyDescent="0.25">
      <c r="H808" s="31" t="str">
        <f t="shared" si="12"/>
        <v/>
      </c>
      <c r="I808" s="36"/>
      <c r="J808" s="34"/>
      <c r="K808" s="34"/>
      <c r="L808" s="40"/>
      <c r="M808" s="34" t="s">
        <v>94</v>
      </c>
      <c r="N808" s="35" t="str">
        <f>IF(ISTEXT(I808),VLOOKUP(M808,Liste!$B$2:$D$13,3,FALSE),"")</f>
        <v/>
      </c>
    </row>
    <row r="809" spans="8:14" x14ac:dyDescent="0.25">
      <c r="H809" s="31" t="str">
        <f t="shared" si="12"/>
        <v/>
      </c>
      <c r="I809" s="36"/>
      <c r="J809" s="34"/>
      <c r="K809" s="34"/>
      <c r="L809" s="40"/>
      <c r="M809" s="34" t="s">
        <v>94</v>
      </c>
      <c r="N809" s="35" t="str">
        <f>IF(ISTEXT(I809),VLOOKUP(M809,Liste!$B$2:$D$13,3,FALSE),"")</f>
        <v/>
      </c>
    </row>
    <row r="810" spans="8:14" x14ac:dyDescent="0.25">
      <c r="H810" s="31" t="str">
        <f t="shared" si="12"/>
        <v/>
      </c>
      <c r="I810" s="36"/>
      <c r="J810" s="34"/>
      <c r="K810" s="34"/>
      <c r="L810" s="40"/>
      <c r="M810" s="34" t="s">
        <v>94</v>
      </c>
      <c r="N810" s="35" t="str">
        <f>IF(ISTEXT(I810),VLOOKUP(M810,Liste!$B$2:$D$13,3,FALSE),"")</f>
        <v/>
      </c>
    </row>
    <row r="811" spans="8:14" x14ac:dyDescent="0.25">
      <c r="H811" s="31" t="str">
        <f t="shared" si="12"/>
        <v/>
      </c>
      <c r="I811" s="36"/>
      <c r="J811" s="34"/>
      <c r="K811" s="34"/>
      <c r="L811" s="40"/>
      <c r="M811" s="34" t="s">
        <v>94</v>
      </c>
      <c r="N811" s="35" t="str">
        <f>IF(ISTEXT(I811),VLOOKUP(M811,Liste!$B$2:$D$13,3,FALSE),"")</f>
        <v/>
      </c>
    </row>
    <row r="812" spans="8:14" x14ac:dyDescent="0.25">
      <c r="H812" s="31" t="str">
        <f t="shared" si="12"/>
        <v/>
      </c>
      <c r="I812" s="36"/>
      <c r="J812" s="34"/>
      <c r="K812" s="34"/>
      <c r="L812" s="40"/>
      <c r="M812" s="34" t="s">
        <v>94</v>
      </c>
      <c r="N812" s="35" t="str">
        <f>IF(ISTEXT(I812),VLOOKUP(M812,Liste!$B$2:$D$13,3,FALSE),"")</f>
        <v/>
      </c>
    </row>
    <row r="813" spans="8:14" x14ac:dyDescent="0.25">
      <c r="H813" s="31" t="str">
        <f t="shared" si="12"/>
        <v/>
      </c>
      <c r="I813" s="36"/>
      <c r="J813" s="34"/>
      <c r="K813" s="34"/>
      <c r="L813" s="40"/>
      <c r="M813" s="34" t="s">
        <v>94</v>
      </c>
      <c r="N813" s="35" t="str">
        <f>IF(ISTEXT(I813),VLOOKUP(M813,Liste!$B$2:$D$13,3,FALSE),"")</f>
        <v/>
      </c>
    </row>
    <row r="814" spans="8:14" x14ac:dyDescent="0.25">
      <c r="H814" s="31" t="str">
        <f t="shared" si="12"/>
        <v/>
      </c>
      <c r="I814" s="36"/>
      <c r="J814" s="34"/>
      <c r="K814" s="34"/>
      <c r="L814" s="40"/>
      <c r="M814" s="34" t="s">
        <v>94</v>
      </c>
      <c r="N814" s="35" t="str">
        <f>IF(ISTEXT(I814),VLOOKUP(M814,Liste!$B$2:$D$13,3,FALSE),"")</f>
        <v/>
      </c>
    </row>
    <row r="815" spans="8:14" x14ac:dyDescent="0.25">
      <c r="H815" s="31" t="str">
        <f t="shared" si="12"/>
        <v/>
      </c>
      <c r="I815" s="36"/>
      <c r="J815" s="34"/>
      <c r="K815" s="34"/>
      <c r="L815" s="40"/>
      <c r="M815" s="34" t="s">
        <v>94</v>
      </c>
      <c r="N815" s="35" t="str">
        <f>IF(ISTEXT(I815),VLOOKUP(M815,Liste!$B$2:$D$13,3,FALSE),"")</f>
        <v/>
      </c>
    </row>
    <row r="816" spans="8:14" x14ac:dyDescent="0.25">
      <c r="H816" s="31" t="str">
        <f t="shared" si="12"/>
        <v/>
      </c>
      <c r="I816" s="36"/>
      <c r="J816" s="34"/>
      <c r="K816" s="34"/>
      <c r="L816" s="40"/>
      <c r="M816" s="34" t="s">
        <v>94</v>
      </c>
      <c r="N816" s="35" t="str">
        <f>IF(ISTEXT(I816),VLOOKUP(M816,Liste!$B$2:$D$13,3,FALSE),"")</f>
        <v/>
      </c>
    </row>
    <row r="817" spans="8:14" x14ac:dyDescent="0.25">
      <c r="H817" s="31" t="str">
        <f t="shared" si="12"/>
        <v/>
      </c>
      <c r="I817" s="36"/>
      <c r="J817" s="34"/>
      <c r="K817" s="34"/>
      <c r="L817" s="40"/>
      <c r="M817" s="34" t="s">
        <v>94</v>
      </c>
      <c r="N817" s="35" t="str">
        <f>IF(ISTEXT(I817),VLOOKUP(M817,Liste!$B$2:$D$13,3,FALSE),"")</f>
        <v/>
      </c>
    </row>
    <row r="818" spans="8:14" x14ac:dyDescent="0.25">
      <c r="H818" s="31" t="str">
        <f t="shared" si="12"/>
        <v/>
      </c>
      <c r="I818" s="36"/>
      <c r="J818" s="34"/>
      <c r="K818" s="34"/>
      <c r="L818" s="40"/>
      <c r="M818" s="34" t="s">
        <v>94</v>
      </c>
      <c r="N818" s="35" t="str">
        <f>IF(ISTEXT(I818),VLOOKUP(M818,Liste!$B$2:$D$13,3,FALSE),"")</f>
        <v/>
      </c>
    </row>
    <row r="819" spans="8:14" x14ac:dyDescent="0.25">
      <c r="H819" s="31" t="str">
        <f t="shared" si="12"/>
        <v/>
      </c>
      <c r="I819" s="36"/>
      <c r="J819" s="34"/>
      <c r="K819" s="34"/>
      <c r="L819" s="40"/>
      <c r="M819" s="34" t="s">
        <v>94</v>
      </c>
      <c r="N819" s="35" t="str">
        <f>IF(ISTEXT(I819),VLOOKUP(M819,Liste!$B$2:$D$13,3,FALSE),"")</f>
        <v/>
      </c>
    </row>
    <row r="820" spans="8:14" x14ac:dyDescent="0.25">
      <c r="H820" s="31" t="str">
        <f t="shared" si="12"/>
        <v/>
      </c>
      <c r="I820" s="36"/>
      <c r="J820" s="34"/>
      <c r="K820" s="34"/>
      <c r="L820" s="40"/>
      <c r="M820" s="34" t="s">
        <v>94</v>
      </c>
      <c r="N820" s="35" t="str">
        <f>IF(ISTEXT(I820),VLOOKUP(M820,Liste!$B$2:$D$13,3,FALSE),"")</f>
        <v/>
      </c>
    </row>
    <row r="821" spans="8:14" x14ac:dyDescent="0.25">
      <c r="H821" s="31" t="str">
        <f t="shared" si="12"/>
        <v/>
      </c>
      <c r="I821" s="36"/>
      <c r="J821" s="34"/>
      <c r="K821" s="34"/>
      <c r="L821" s="40"/>
      <c r="M821" s="34" t="s">
        <v>94</v>
      </c>
      <c r="N821" s="35" t="str">
        <f>IF(ISTEXT(I821),VLOOKUP(M821,Liste!$B$2:$D$13,3,FALSE),"")</f>
        <v/>
      </c>
    </row>
    <row r="822" spans="8:14" x14ac:dyDescent="0.25">
      <c r="H822" s="31" t="str">
        <f t="shared" si="12"/>
        <v/>
      </c>
      <c r="I822" s="36"/>
      <c r="J822" s="34"/>
      <c r="K822" s="34"/>
      <c r="L822" s="40"/>
      <c r="M822" s="34" t="s">
        <v>94</v>
      </c>
      <c r="N822" s="35" t="str">
        <f>IF(ISTEXT(I822),VLOOKUP(M822,Liste!$B$2:$D$13,3,FALSE),"")</f>
        <v/>
      </c>
    </row>
    <row r="823" spans="8:14" x14ac:dyDescent="0.25">
      <c r="H823" s="31" t="str">
        <f t="shared" si="12"/>
        <v/>
      </c>
      <c r="I823" s="36"/>
      <c r="J823" s="34"/>
      <c r="K823" s="34"/>
      <c r="L823" s="40"/>
      <c r="M823" s="34" t="s">
        <v>94</v>
      </c>
      <c r="N823" s="35" t="str">
        <f>IF(ISTEXT(I823),VLOOKUP(M823,Liste!$B$2:$D$13,3,FALSE),"")</f>
        <v/>
      </c>
    </row>
    <row r="824" spans="8:14" x14ac:dyDescent="0.25">
      <c r="H824" s="31" t="str">
        <f t="shared" si="12"/>
        <v/>
      </c>
      <c r="I824" s="36"/>
      <c r="J824" s="34"/>
      <c r="K824" s="34"/>
      <c r="L824" s="40"/>
      <c r="M824" s="34" t="s">
        <v>94</v>
      </c>
      <c r="N824" s="35" t="str">
        <f>IF(ISTEXT(I824),VLOOKUP(M824,Liste!$B$2:$D$13,3,FALSE),"")</f>
        <v/>
      </c>
    </row>
    <row r="825" spans="8:14" x14ac:dyDescent="0.25">
      <c r="H825" s="31" t="str">
        <f t="shared" si="12"/>
        <v/>
      </c>
      <c r="I825" s="36"/>
      <c r="J825" s="34"/>
      <c r="K825" s="34"/>
      <c r="L825" s="40"/>
      <c r="M825" s="34" t="s">
        <v>94</v>
      </c>
      <c r="N825" s="35" t="str">
        <f>IF(ISTEXT(I825),VLOOKUP(M825,Liste!$B$2:$D$13,3,FALSE),"")</f>
        <v/>
      </c>
    </row>
    <row r="826" spans="8:14" x14ac:dyDescent="0.25">
      <c r="H826" s="31" t="str">
        <f t="shared" si="12"/>
        <v/>
      </c>
      <c r="I826" s="36"/>
      <c r="J826" s="34"/>
      <c r="K826" s="34"/>
      <c r="L826" s="40"/>
      <c r="M826" s="34" t="s">
        <v>94</v>
      </c>
      <c r="N826" s="35" t="str">
        <f>IF(ISTEXT(I826),VLOOKUP(M826,Liste!$B$2:$D$13,3,FALSE),"")</f>
        <v/>
      </c>
    </row>
    <row r="827" spans="8:14" x14ac:dyDescent="0.25">
      <c r="H827" s="31" t="str">
        <f t="shared" si="12"/>
        <v/>
      </c>
      <c r="I827" s="36"/>
      <c r="J827" s="34"/>
      <c r="K827" s="34"/>
      <c r="L827" s="40"/>
      <c r="M827" s="34" t="s">
        <v>94</v>
      </c>
      <c r="N827" s="35" t="str">
        <f>IF(ISTEXT(I827),VLOOKUP(M827,Liste!$B$2:$D$13,3,FALSE),"")</f>
        <v/>
      </c>
    </row>
    <row r="828" spans="8:14" x14ac:dyDescent="0.25">
      <c r="H828" s="31" t="str">
        <f t="shared" si="12"/>
        <v/>
      </c>
      <c r="I828" s="36"/>
      <c r="J828" s="34"/>
      <c r="K828" s="34"/>
      <c r="L828" s="40"/>
      <c r="M828" s="34" t="s">
        <v>94</v>
      </c>
      <c r="N828" s="35" t="str">
        <f>IF(ISTEXT(I828),VLOOKUP(M828,Liste!$B$2:$D$13,3,FALSE),"")</f>
        <v/>
      </c>
    </row>
    <row r="829" spans="8:14" x14ac:dyDescent="0.25">
      <c r="H829" s="31" t="str">
        <f t="shared" si="12"/>
        <v/>
      </c>
      <c r="I829" s="36"/>
      <c r="J829" s="34"/>
      <c r="K829" s="34"/>
      <c r="L829" s="40"/>
      <c r="M829" s="34" t="s">
        <v>94</v>
      </c>
      <c r="N829" s="35" t="str">
        <f>IF(ISTEXT(I829),VLOOKUP(M829,Liste!$B$2:$D$13,3,FALSE),"")</f>
        <v/>
      </c>
    </row>
    <row r="830" spans="8:14" x14ac:dyDescent="0.25">
      <c r="H830" s="31" t="str">
        <f t="shared" si="12"/>
        <v/>
      </c>
      <c r="I830" s="36"/>
      <c r="J830" s="34"/>
      <c r="K830" s="34"/>
      <c r="L830" s="40"/>
      <c r="M830" s="34" t="s">
        <v>94</v>
      </c>
      <c r="N830" s="35" t="str">
        <f>IF(ISTEXT(I830),VLOOKUP(M830,Liste!$B$2:$D$13,3,FALSE),"")</f>
        <v/>
      </c>
    </row>
    <row r="831" spans="8:14" x14ac:dyDescent="0.25">
      <c r="H831" s="31" t="str">
        <f t="shared" si="12"/>
        <v/>
      </c>
      <c r="I831" s="36"/>
      <c r="J831" s="34"/>
      <c r="K831" s="34"/>
      <c r="L831" s="40"/>
      <c r="M831" s="34" t="s">
        <v>94</v>
      </c>
      <c r="N831" s="35" t="str">
        <f>IF(ISTEXT(I831),VLOOKUP(M831,Liste!$B$2:$D$13,3,FALSE),"")</f>
        <v/>
      </c>
    </row>
    <row r="832" spans="8:14" x14ac:dyDescent="0.25">
      <c r="H832" s="31" t="str">
        <f t="shared" si="12"/>
        <v/>
      </c>
      <c r="I832" s="36"/>
      <c r="J832" s="34"/>
      <c r="K832" s="34"/>
      <c r="L832" s="40"/>
      <c r="M832" s="34" t="s">
        <v>94</v>
      </c>
      <c r="N832" s="35" t="str">
        <f>IF(ISTEXT(I832),VLOOKUP(M832,Liste!$B$2:$D$13,3,FALSE),"")</f>
        <v/>
      </c>
    </row>
    <row r="833" spans="8:14" x14ac:dyDescent="0.25">
      <c r="H833" s="31" t="str">
        <f t="shared" si="12"/>
        <v/>
      </c>
      <c r="I833" s="36"/>
      <c r="J833" s="34"/>
      <c r="K833" s="34"/>
      <c r="L833" s="40"/>
      <c r="M833" s="34" t="s">
        <v>94</v>
      </c>
      <c r="N833" s="35" t="str">
        <f>IF(ISTEXT(I833),VLOOKUP(M833,Liste!$B$2:$D$13,3,FALSE),"")</f>
        <v/>
      </c>
    </row>
    <row r="834" spans="8:14" x14ac:dyDescent="0.25">
      <c r="H834" s="31" t="str">
        <f t="shared" si="12"/>
        <v/>
      </c>
      <c r="I834" s="36"/>
      <c r="J834" s="34"/>
      <c r="K834" s="34"/>
      <c r="L834" s="40"/>
      <c r="M834" s="34" t="s">
        <v>94</v>
      </c>
      <c r="N834" s="35" t="str">
        <f>IF(ISTEXT(I834),VLOOKUP(M834,Liste!$B$2:$D$13,3,FALSE),"")</f>
        <v/>
      </c>
    </row>
    <row r="835" spans="8:14" x14ac:dyDescent="0.25">
      <c r="H835" s="31" t="str">
        <f t="shared" ref="H835:H898" si="13">IF(ISTEXT(I835),I835&amp;" "&amp;J835&amp;"x"&amp;K835&amp;"mm²","")</f>
        <v/>
      </c>
      <c r="I835" s="36"/>
      <c r="J835" s="34"/>
      <c r="K835" s="34"/>
      <c r="L835" s="40"/>
      <c r="M835" s="34" t="s">
        <v>94</v>
      </c>
      <c r="N835" s="35" t="str">
        <f>IF(ISTEXT(I835),VLOOKUP(M835,Liste!$B$2:$D$13,3,FALSE),"")</f>
        <v/>
      </c>
    </row>
    <row r="836" spans="8:14" x14ac:dyDescent="0.25">
      <c r="H836" s="31" t="str">
        <f t="shared" si="13"/>
        <v/>
      </c>
      <c r="I836" s="36"/>
      <c r="J836" s="34"/>
      <c r="K836" s="34"/>
      <c r="L836" s="40"/>
      <c r="M836" s="34" t="s">
        <v>94</v>
      </c>
      <c r="N836" s="35" t="str">
        <f>IF(ISTEXT(I836),VLOOKUP(M836,Liste!$B$2:$D$13,3,FALSE),"")</f>
        <v/>
      </c>
    </row>
    <row r="837" spans="8:14" x14ac:dyDescent="0.25">
      <c r="H837" s="31" t="str">
        <f t="shared" si="13"/>
        <v/>
      </c>
      <c r="I837" s="36"/>
      <c r="J837" s="34"/>
      <c r="K837" s="34"/>
      <c r="L837" s="40"/>
      <c r="M837" s="34" t="s">
        <v>94</v>
      </c>
      <c r="N837" s="35" t="str">
        <f>IF(ISTEXT(I837),VLOOKUP(M837,Liste!$B$2:$D$13,3,FALSE),"")</f>
        <v/>
      </c>
    </row>
    <row r="838" spans="8:14" x14ac:dyDescent="0.25">
      <c r="H838" s="31" t="str">
        <f t="shared" si="13"/>
        <v/>
      </c>
      <c r="I838" s="36"/>
      <c r="J838" s="34"/>
      <c r="K838" s="34"/>
      <c r="L838" s="40"/>
      <c r="M838" s="34" t="s">
        <v>94</v>
      </c>
      <c r="N838" s="35" t="str">
        <f>IF(ISTEXT(I838),VLOOKUP(M838,Liste!$B$2:$D$13,3,FALSE),"")</f>
        <v/>
      </c>
    </row>
    <row r="839" spans="8:14" x14ac:dyDescent="0.25">
      <c r="H839" s="31" t="str">
        <f t="shared" si="13"/>
        <v/>
      </c>
      <c r="I839" s="36"/>
      <c r="J839" s="34"/>
      <c r="K839" s="34"/>
      <c r="L839" s="40"/>
      <c r="M839" s="34" t="s">
        <v>94</v>
      </c>
      <c r="N839" s="35" t="str">
        <f>IF(ISTEXT(I839),VLOOKUP(M839,Liste!$B$2:$D$13,3,FALSE),"")</f>
        <v/>
      </c>
    </row>
    <row r="840" spans="8:14" x14ac:dyDescent="0.25">
      <c r="H840" s="31" t="str">
        <f t="shared" si="13"/>
        <v/>
      </c>
      <c r="I840" s="36"/>
      <c r="J840" s="34"/>
      <c r="K840" s="34"/>
      <c r="L840" s="40"/>
      <c r="M840" s="34" t="s">
        <v>94</v>
      </c>
      <c r="N840" s="35" t="str">
        <f>IF(ISTEXT(I840),VLOOKUP(M840,Liste!$B$2:$D$13,3,FALSE),"")</f>
        <v/>
      </c>
    </row>
    <row r="841" spans="8:14" x14ac:dyDescent="0.25">
      <c r="H841" s="31" t="str">
        <f t="shared" si="13"/>
        <v/>
      </c>
      <c r="I841" s="36"/>
      <c r="J841" s="34"/>
      <c r="K841" s="34"/>
      <c r="L841" s="40"/>
      <c r="M841" s="34" t="s">
        <v>94</v>
      </c>
      <c r="N841" s="35" t="str">
        <f>IF(ISTEXT(I841),VLOOKUP(M841,Liste!$B$2:$D$13,3,FALSE),"")</f>
        <v/>
      </c>
    </row>
    <row r="842" spans="8:14" x14ac:dyDescent="0.25">
      <c r="H842" s="31" t="str">
        <f t="shared" si="13"/>
        <v/>
      </c>
      <c r="I842" s="36"/>
      <c r="J842" s="34"/>
      <c r="K842" s="34"/>
      <c r="L842" s="40"/>
      <c r="M842" s="34" t="s">
        <v>94</v>
      </c>
      <c r="N842" s="35" t="str">
        <f>IF(ISTEXT(I842),VLOOKUP(M842,Liste!$B$2:$D$13,3,FALSE),"")</f>
        <v/>
      </c>
    </row>
    <row r="843" spans="8:14" x14ac:dyDescent="0.25">
      <c r="H843" s="31" t="str">
        <f t="shared" si="13"/>
        <v/>
      </c>
      <c r="I843" s="36"/>
      <c r="J843" s="34"/>
      <c r="K843" s="34"/>
      <c r="L843" s="40"/>
      <c r="M843" s="34" t="s">
        <v>94</v>
      </c>
      <c r="N843" s="35" t="str">
        <f>IF(ISTEXT(I843),VLOOKUP(M843,Liste!$B$2:$D$13,3,FALSE),"")</f>
        <v/>
      </c>
    </row>
    <row r="844" spans="8:14" x14ac:dyDescent="0.25">
      <c r="H844" s="31" t="str">
        <f t="shared" si="13"/>
        <v/>
      </c>
      <c r="I844" s="36"/>
      <c r="J844" s="34"/>
      <c r="K844" s="34"/>
      <c r="L844" s="40"/>
      <c r="M844" s="34" t="s">
        <v>94</v>
      </c>
      <c r="N844" s="35" t="str">
        <f>IF(ISTEXT(I844),VLOOKUP(M844,Liste!$B$2:$D$13,3,FALSE),"")</f>
        <v/>
      </c>
    </row>
    <row r="845" spans="8:14" x14ac:dyDescent="0.25">
      <c r="H845" s="31" t="str">
        <f t="shared" si="13"/>
        <v/>
      </c>
      <c r="I845" s="36"/>
      <c r="J845" s="34"/>
      <c r="K845" s="34"/>
      <c r="L845" s="40"/>
      <c r="M845" s="34" t="s">
        <v>94</v>
      </c>
      <c r="N845" s="35" t="str">
        <f>IF(ISTEXT(I845),VLOOKUP(M845,Liste!$B$2:$D$13,3,FALSE),"")</f>
        <v/>
      </c>
    </row>
    <row r="846" spans="8:14" x14ac:dyDescent="0.25">
      <c r="H846" s="31" t="str">
        <f t="shared" si="13"/>
        <v/>
      </c>
      <c r="I846" s="36"/>
      <c r="J846" s="34"/>
      <c r="K846" s="34"/>
      <c r="L846" s="40"/>
      <c r="M846" s="34" t="s">
        <v>94</v>
      </c>
      <c r="N846" s="35" t="str">
        <f>IF(ISTEXT(I846),VLOOKUP(M846,Liste!$B$2:$D$13,3,FALSE),"")</f>
        <v/>
      </c>
    </row>
    <row r="847" spans="8:14" x14ac:dyDescent="0.25">
      <c r="H847" s="31" t="str">
        <f t="shared" si="13"/>
        <v/>
      </c>
      <c r="I847" s="36"/>
      <c r="J847" s="34"/>
      <c r="K847" s="34"/>
      <c r="L847" s="40"/>
      <c r="M847" s="34" t="s">
        <v>94</v>
      </c>
      <c r="N847" s="35" t="str">
        <f>IF(ISTEXT(I847),VLOOKUP(M847,Liste!$B$2:$D$13,3,FALSE),"")</f>
        <v/>
      </c>
    </row>
    <row r="848" spans="8:14" x14ac:dyDescent="0.25">
      <c r="H848" s="31" t="str">
        <f t="shared" si="13"/>
        <v/>
      </c>
      <c r="I848" s="36"/>
      <c r="J848" s="34"/>
      <c r="K848" s="34"/>
      <c r="L848" s="40"/>
      <c r="M848" s="34" t="s">
        <v>94</v>
      </c>
      <c r="N848" s="35" t="str">
        <f>IF(ISTEXT(I848),VLOOKUP(M848,Liste!$B$2:$D$13,3,FALSE),"")</f>
        <v/>
      </c>
    </row>
    <row r="849" spans="8:14" x14ac:dyDescent="0.25">
      <c r="H849" s="31" t="str">
        <f t="shared" si="13"/>
        <v/>
      </c>
      <c r="I849" s="36"/>
      <c r="J849" s="34"/>
      <c r="K849" s="34"/>
      <c r="L849" s="40"/>
      <c r="M849" s="34" t="s">
        <v>94</v>
      </c>
      <c r="N849" s="35" t="str">
        <f>IF(ISTEXT(I849),VLOOKUP(M849,Liste!$B$2:$D$13,3,FALSE),"")</f>
        <v/>
      </c>
    </row>
    <row r="850" spans="8:14" x14ac:dyDescent="0.25">
      <c r="H850" s="31" t="str">
        <f t="shared" si="13"/>
        <v/>
      </c>
      <c r="I850" s="36"/>
      <c r="J850" s="34"/>
      <c r="K850" s="34"/>
      <c r="L850" s="40"/>
      <c r="M850" s="34" t="s">
        <v>94</v>
      </c>
      <c r="N850" s="35" t="str">
        <f>IF(ISTEXT(I850),VLOOKUP(M850,Liste!$B$2:$D$13,3,FALSE),"")</f>
        <v/>
      </c>
    </row>
    <row r="851" spans="8:14" x14ac:dyDescent="0.25">
      <c r="H851" s="31" t="str">
        <f t="shared" si="13"/>
        <v/>
      </c>
      <c r="I851" s="36"/>
      <c r="J851" s="34"/>
      <c r="K851" s="34"/>
      <c r="L851" s="40"/>
      <c r="M851" s="34" t="s">
        <v>94</v>
      </c>
      <c r="N851" s="35" t="str">
        <f>IF(ISTEXT(I851),VLOOKUP(M851,Liste!$B$2:$D$13,3,FALSE),"")</f>
        <v/>
      </c>
    </row>
    <row r="852" spans="8:14" x14ac:dyDescent="0.25">
      <c r="H852" s="31" t="str">
        <f t="shared" si="13"/>
        <v/>
      </c>
      <c r="I852" s="36"/>
      <c r="J852" s="34"/>
      <c r="K852" s="34"/>
      <c r="L852" s="40"/>
      <c r="M852" s="34" t="s">
        <v>94</v>
      </c>
      <c r="N852" s="35" t="str">
        <f>IF(ISTEXT(I852),VLOOKUP(M852,Liste!$B$2:$D$13,3,FALSE),"")</f>
        <v/>
      </c>
    </row>
    <row r="853" spans="8:14" x14ac:dyDescent="0.25">
      <c r="H853" s="31" t="str">
        <f t="shared" si="13"/>
        <v/>
      </c>
      <c r="I853" s="36"/>
      <c r="J853" s="34"/>
      <c r="K853" s="34"/>
      <c r="L853" s="40"/>
      <c r="M853" s="34" t="s">
        <v>94</v>
      </c>
      <c r="N853" s="35" t="str">
        <f>IF(ISTEXT(I853),VLOOKUP(M853,Liste!$B$2:$D$13,3,FALSE),"")</f>
        <v/>
      </c>
    </row>
    <row r="854" spans="8:14" x14ac:dyDescent="0.25">
      <c r="H854" s="31" t="str">
        <f t="shared" si="13"/>
        <v/>
      </c>
      <c r="I854" s="36"/>
      <c r="J854" s="34"/>
      <c r="K854" s="34"/>
      <c r="L854" s="40"/>
      <c r="M854" s="34" t="s">
        <v>94</v>
      </c>
      <c r="N854" s="35" t="str">
        <f>IF(ISTEXT(I854),VLOOKUP(M854,Liste!$B$2:$D$13,3,FALSE),"")</f>
        <v/>
      </c>
    </row>
    <row r="855" spans="8:14" x14ac:dyDescent="0.25">
      <c r="H855" s="31" t="str">
        <f t="shared" si="13"/>
        <v/>
      </c>
      <c r="I855" s="36"/>
      <c r="J855" s="34"/>
      <c r="K855" s="34"/>
      <c r="L855" s="40"/>
      <c r="M855" s="34" t="s">
        <v>94</v>
      </c>
      <c r="N855" s="35" t="str">
        <f>IF(ISTEXT(I855),VLOOKUP(M855,Liste!$B$2:$D$13,3,FALSE),"")</f>
        <v/>
      </c>
    </row>
    <row r="856" spans="8:14" x14ac:dyDescent="0.25">
      <c r="H856" s="31" t="str">
        <f t="shared" si="13"/>
        <v/>
      </c>
      <c r="I856" s="36"/>
      <c r="J856" s="34"/>
      <c r="K856" s="34"/>
      <c r="L856" s="40"/>
      <c r="M856" s="34" t="s">
        <v>94</v>
      </c>
      <c r="N856" s="35" t="str">
        <f>IF(ISTEXT(I856),VLOOKUP(M856,Liste!$B$2:$D$13,3,FALSE),"")</f>
        <v/>
      </c>
    </row>
    <row r="857" spans="8:14" x14ac:dyDescent="0.25">
      <c r="H857" s="31" t="str">
        <f t="shared" si="13"/>
        <v/>
      </c>
      <c r="I857" s="36"/>
      <c r="J857" s="34"/>
      <c r="K857" s="34"/>
      <c r="L857" s="40"/>
      <c r="M857" s="34" t="s">
        <v>94</v>
      </c>
      <c r="N857" s="35" t="str">
        <f>IF(ISTEXT(I857),VLOOKUP(M857,Liste!$B$2:$D$13,3,FALSE),"")</f>
        <v/>
      </c>
    </row>
    <row r="858" spans="8:14" x14ac:dyDescent="0.25">
      <c r="H858" s="31" t="str">
        <f t="shared" si="13"/>
        <v/>
      </c>
      <c r="I858" s="36"/>
      <c r="J858" s="34"/>
      <c r="K858" s="34"/>
      <c r="L858" s="40"/>
      <c r="M858" s="34" t="s">
        <v>94</v>
      </c>
      <c r="N858" s="35" t="str">
        <f>IF(ISTEXT(I858),VLOOKUP(M858,Liste!$B$2:$D$13,3,FALSE),"")</f>
        <v/>
      </c>
    </row>
    <row r="859" spans="8:14" x14ac:dyDescent="0.25">
      <c r="H859" s="31" t="str">
        <f t="shared" si="13"/>
        <v/>
      </c>
      <c r="I859" s="36"/>
      <c r="J859" s="34"/>
      <c r="K859" s="34"/>
      <c r="L859" s="40"/>
      <c r="M859" s="34" t="s">
        <v>94</v>
      </c>
      <c r="N859" s="35" t="str">
        <f>IF(ISTEXT(I859),VLOOKUP(M859,Liste!$B$2:$D$13,3,FALSE),"")</f>
        <v/>
      </c>
    </row>
    <row r="860" spans="8:14" x14ac:dyDescent="0.25">
      <c r="H860" s="31" t="str">
        <f t="shared" si="13"/>
        <v/>
      </c>
      <c r="I860" s="36"/>
      <c r="J860" s="34"/>
      <c r="K860" s="34"/>
      <c r="L860" s="40"/>
      <c r="M860" s="34" t="s">
        <v>94</v>
      </c>
      <c r="N860" s="35" t="str">
        <f>IF(ISTEXT(I860),VLOOKUP(M860,Liste!$B$2:$D$13,3,FALSE),"")</f>
        <v/>
      </c>
    </row>
    <row r="861" spans="8:14" x14ac:dyDescent="0.25">
      <c r="H861" s="31" t="str">
        <f t="shared" si="13"/>
        <v/>
      </c>
      <c r="I861" s="36"/>
      <c r="J861" s="34"/>
      <c r="K861" s="34"/>
      <c r="L861" s="40"/>
      <c r="M861" s="34" t="s">
        <v>94</v>
      </c>
      <c r="N861" s="35" t="str">
        <f>IF(ISTEXT(I861),VLOOKUP(M861,Liste!$B$2:$D$13,3,FALSE),"")</f>
        <v/>
      </c>
    </row>
    <row r="862" spans="8:14" x14ac:dyDescent="0.25">
      <c r="H862" s="31" t="str">
        <f t="shared" si="13"/>
        <v/>
      </c>
      <c r="I862" s="36"/>
      <c r="J862" s="34"/>
      <c r="K862" s="34"/>
      <c r="L862" s="40"/>
      <c r="M862" s="34" t="s">
        <v>94</v>
      </c>
      <c r="N862" s="35" t="str">
        <f>IF(ISTEXT(I862),VLOOKUP(M862,Liste!$B$2:$D$13,3,FALSE),"")</f>
        <v/>
      </c>
    </row>
    <row r="863" spans="8:14" x14ac:dyDescent="0.25">
      <c r="H863" s="31" t="str">
        <f t="shared" si="13"/>
        <v/>
      </c>
      <c r="I863" s="36"/>
      <c r="J863" s="34"/>
      <c r="K863" s="34"/>
      <c r="L863" s="40"/>
      <c r="M863" s="34" t="s">
        <v>94</v>
      </c>
      <c r="N863" s="35" t="str">
        <f>IF(ISTEXT(I863),VLOOKUP(M863,Liste!$B$2:$D$13,3,FALSE),"")</f>
        <v/>
      </c>
    </row>
    <row r="864" spans="8:14" x14ac:dyDescent="0.25">
      <c r="H864" s="31" t="str">
        <f t="shared" si="13"/>
        <v/>
      </c>
      <c r="I864" s="36"/>
      <c r="J864" s="34"/>
      <c r="K864" s="34"/>
      <c r="L864" s="40"/>
      <c r="M864" s="34" t="s">
        <v>94</v>
      </c>
      <c r="N864" s="35" t="str">
        <f>IF(ISTEXT(I864),VLOOKUP(M864,Liste!$B$2:$D$13,3,FALSE),"")</f>
        <v/>
      </c>
    </row>
    <row r="865" spans="8:14" x14ac:dyDescent="0.25">
      <c r="H865" s="31" t="str">
        <f t="shared" si="13"/>
        <v/>
      </c>
      <c r="I865" s="36"/>
      <c r="J865" s="34"/>
      <c r="K865" s="34"/>
      <c r="L865" s="40"/>
      <c r="M865" s="34" t="s">
        <v>94</v>
      </c>
      <c r="N865" s="35" t="str">
        <f>IF(ISTEXT(I865),VLOOKUP(M865,Liste!$B$2:$D$13,3,FALSE),"")</f>
        <v/>
      </c>
    </row>
    <row r="866" spans="8:14" x14ac:dyDescent="0.25">
      <c r="H866" s="31" t="str">
        <f t="shared" si="13"/>
        <v/>
      </c>
      <c r="I866" s="36"/>
      <c r="J866" s="34"/>
      <c r="K866" s="34"/>
      <c r="L866" s="40"/>
      <c r="M866" s="34" t="s">
        <v>94</v>
      </c>
      <c r="N866" s="35" t="str">
        <f>IF(ISTEXT(I866),VLOOKUP(M866,Liste!$B$2:$D$13,3,FALSE),"")</f>
        <v/>
      </c>
    </row>
    <row r="867" spans="8:14" x14ac:dyDescent="0.25">
      <c r="H867" s="31" t="str">
        <f t="shared" si="13"/>
        <v/>
      </c>
      <c r="I867" s="36"/>
      <c r="J867" s="34"/>
      <c r="K867" s="34"/>
      <c r="L867" s="40"/>
      <c r="M867" s="34" t="s">
        <v>94</v>
      </c>
      <c r="N867" s="35" t="str">
        <f>IF(ISTEXT(I867),VLOOKUP(M867,Liste!$B$2:$D$13,3,FALSE),"")</f>
        <v/>
      </c>
    </row>
    <row r="868" spans="8:14" x14ac:dyDescent="0.25">
      <c r="H868" s="31" t="str">
        <f t="shared" si="13"/>
        <v/>
      </c>
      <c r="I868" s="36"/>
      <c r="J868" s="34"/>
      <c r="K868" s="34"/>
      <c r="L868" s="40"/>
      <c r="M868" s="34" t="s">
        <v>94</v>
      </c>
      <c r="N868" s="35" t="str">
        <f>IF(ISTEXT(I868),VLOOKUP(M868,Liste!$B$2:$D$13,3,FALSE),"")</f>
        <v/>
      </c>
    </row>
    <row r="869" spans="8:14" x14ac:dyDescent="0.25">
      <c r="H869" s="31" t="str">
        <f t="shared" si="13"/>
        <v/>
      </c>
      <c r="I869" s="36"/>
      <c r="J869" s="34"/>
      <c r="K869" s="34"/>
      <c r="L869" s="40"/>
      <c r="M869" s="34" t="s">
        <v>94</v>
      </c>
      <c r="N869" s="35" t="str">
        <f>IF(ISTEXT(I869),VLOOKUP(M869,Liste!$B$2:$D$13,3,FALSE),"")</f>
        <v/>
      </c>
    </row>
    <row r="870" spans="8:14" x14ac:dyDescent="0.25">
      <c r="H870" s="31" t="str">
        <f t="shared" si="13"/>
        <v/>
      </c>
      <c r="I870" s="36"/>
      <c r="J870" s="34"/>
      <c r="K870" s="34"/>
      <c r="L870" s="40"/>
      <c r="M870" s="34" t="s">
        <v>94</v>
      </c>
      <c r="N870" s="35" t="str">
        <f>IF(ISTEXT(I870),VLOOKUP(M870,Liste!$B$2:$D$13,3,FALSE),"")</f>
        <v/>
      </c>
    </row>
    <row r="871" spans="8:14" x14ac:dyDescent="0.25">
      <c r="H871" s="31" t="str">
        <f t="shared" si="13"/>
        <v/>
      </c>
      <c r="I871" s="36"/>
      <c r="J871" s="34"/>
      <c r="K871" s="34"/>
      <c r="L871" s="40"/>
      <c r="M871" s="34" t="s">
        <v>94</v>
      </c>
      <c r="N871" s="35" t="str">
        <f>IF(ISTEXT(I871),VLOOKUP(M871,Liste!$B$2:$D$13,3,FALSE),"")</f>
        <v/>
      </c>
    </row>
    <row r="872" spans="8:14" x14ac:dyDescent="0.25">
      <c r="H872" s="31" t="str">
        <f t="shared" si="13"/>
        <v/>
      </c>
      <c r="I872" s="36"/>
      <c r="J872" s="34"/>
      <c r="K872" s="34"/>
      <c r="L872" s="40"/>
      <c r="M872" s="34" t="s">
        <v>94</v>
      </c>
      <c r="N872" s="35" t="str">
        <f>IF(ISTEXT(I872),VLOOKUP(M872,Liste!$B$2:$D$13,3,FALSE),"")</f>
        <v/>
      </c>
    </row>
    <row r="873" spans="8:14" x14ac:dyDescent="0.25">
      <c r="H873" s="31" t="str">
        <f t="shared" si="13"/>
        <v/>
      </c>
      <c r="I873" s="36"/>
      <c r="J873" s="34"/>
      <c r="K873" s="34"/>
      <c r="L873" s="40"/>
      <c r="M873" s="34" t="s">
        <v>94</v>
      </c>
      <c r="N873" s="35" t="str">
        <f>IF(ISTEXT(I873),VLOOKUP(M873,Liste!$B$2:$D$13,3,FALSE),"")</f>
        <v/>
      </c>
    </row>
    <row r="874" spans="8:14" x14ac:dyDescent="0.25">
      <c r="H874" s="31" t="str">
        <f t="shared" si="13"/>
        <v/>
      </c>
      <c r="I874" s="36"/>
      <c r="J874" s="34"/>
      <c r="K874" s="34"/>
      <c r="L874" s="40"/>
      <c r="M874" s="34" t="s">
        <v>94</v>
      </c>
      <c r="N874" s="35" t="str">
        <f>IF(ISTEXT(I874),VLOOKUP(M874,Liste!$B$2:$D$13,3,FALSE),"")</f>
        <v/>
      </c>
    </row>
    <row r="875" spans="8:14" x14ac:dyDescent="0.25">
      <c r="H875" s="31" t="str">
        <f t="shared" si="13"/>
        <v/>
      </c>
      <c r="I875" s="36"/>
      <c r="J875" s="34"/>
      <c r="K875" s="34"/>
      <c r="L875" s="40"/>
      <c r="M875" s="34" t="s">
        <v>94</v>
      </c>
      <c r="N875" s="35" t="str">
        <f>IF(ISTEXT(I875),VLOOKUP(M875,Liste!$B$2:$D$13,3,FALSE),"")</f>
        <v/>
      </c>
    </row>
    <row r="876" spans="8:14" x14ac:dyDescent="0.25">
      <c r="H876" s="31" t="str">
        <f t="shared" si="13"/>
        <v/>
      </c>
      <c r="I876" s="36"/>
      <c r="J876" s="34"/>
      <c r="K876" s="34"/>
      <c r="L876" s="40"/>
      <c r="M876" s="34" t="s">
        <v>94</v>
      </c>
      <c r="N876" s="35" t="str">
        <f>IF(ISTEXT(I876),VLOOKUP(M876,Liste!$B$2:$D$13,3,FALSE),"")</f>
        <v/>
      </c>
    </row>
    <row r="877" spans="8:14" x14ac:dyDescent="0.25">
      <c r="H877" s="31" t="str">
        <f t="shared" si="13"/>
        <v/>
      </c>
      <c r="I877" s="36"/>
      <c r="J877" s="34"/>
      <c r="K877" s="34"/>
      <c r="L877" s="40"/>
      <c r="M877" s="34" t="s">
        <v>94</v>
      </c>
      <c r="N877" s="35" t="str">
        <f>IF(ISTEXT(I877),VLOOKUP(M877,Liste!$B$2:$D$13,3,FALSE),"")</f>
        <v/>
      </c>
    </row>
    <row r="878" spans="8:14" x14ac:dyDescent="0.25">
      <c r="H878" s="31" t="str">
        <f t="shared" si="13"/>
        <v/>
      </c>
      <c r="I878" s="36"/>
      <c r="J878" s="34"/>
      <c r="K878" s="34"/>
      <c r="L878" s="40"/>
      <c r="M878" s="34" t="s">
        <v>94</v>
      </c>
      <c r="N878" s="35" t="str">
        <f>IF(ISTEXT(I878),VLOOKUP(M878,Liste!$B$2:$D$13,3,FALSE),"")</f>
        <v/>
      </c>
    </row>
    <row r="879" spans="8:14" x14ac:dyDescent="0.25">
      <c r="H879" s="31" t="str">
        <f t="shared" si="13"/>
        <v/>
      </c>
      <c r="I879" s="36"/>
      <c r="J879" s="34"/>
      <c r="K879" s="34"/>
      <c r="L879" s="40"/>
      <c r="M879" s="34" t="s">
        <v>94</v>
      </c>
      <c r="N879" s="35" t="str">
        <f>IF(ISTEXT(I879),VLOOKUP(M879,Liste!$B$2:$D$13,3,FALSE),"")</f>
        <v/>
      </c>
    </row>
    <row r="880" spans="8:14" x14ac:dyDescent="0.25">
      <c r="H880" s="31" t="str">
        <f t="shared" si="13"/>
        <v/>
      </c>
      <c r="I880" s="36"/>
      <c r="J880" s="34"/>
      <c r="K880" s="34"/>
      <c r="L880" s="40"/>
      <c r="M880" s="34" t="s">
        <v>94</v>
      </c>
      <c r="N880" s="35" t="str">
        <f>IF(ISTEXT(I880),VLOOKUP(M880,Liste!$B$2:$D$13,3,FALSE),"")</f>
        <v/>
      </c>
    </row>
    <row r="881" spans="8:14" x14ac:dyDescent="0.25">
      <c r="H881" s="31" t="str">
        <f t="shared" si="13"/>
        <v/>
      </c>
      <c r="I881" s="36"/>
      <c r="J881" s="34"/>
      <c r="K881" s="34"/>
      <c r="L881" s="40"/>
      <c r="M881" s="34" t="s">
        <v>94</v>
      </c>
      <c r="N881" s="35" t="str">
        <f>IF(ISTEXT(I881),VLOOKUP(M881,Liste!$B$2:$D$13,3,FALSE),"")</f>
        <v/>
      </c>
    </row>
    <row r="882" spans="8:14" x14ac:dyDescent="0.25">
      <c r="H882" s="31" t="str">
        <f t="shared" si="13"/>
        <v/>
      </c>
      <c r="I882" s="36"/>
      <c r="J882" s="34"/>
      <c r="K882" s="34"/>
      <c r="L882" s="40"/>
      <c r="M882" s="34" t="s">
        <v>94</v>
      </c>
      <c r="N882" s="35" t="str">
        <f>IF(ISTEXT(I882),VLOOKUP(M882,Liste!$B$2:$D$13,3,FALSE),"")</f>
        <v/>
      </c>
    </row>
    <row r="883" spans="8:14" x14ac:dyDescent="0.25">
      <c r="H883" s="31" t="str">
        <f t="shared" si="13"/>
        <v/>
      </c>
      <c r="I883" s="36"/>
      <c r="J883" s="34"/>
      <c r="K883" s="34"/>
      <c r="L883" s="40"/>
      <c r="M883" s="34" t="s">
        <v>94</v>
      </c>
      <c r="N883" s="35" t="str">
        <f>IF(ISTEXT(I883),VLOOKUP(M883,Liste!$B$2:$D$13,3,FALSE),"")</f>
        <v/>
      </c>
    </row>
    <row r="884" spans="8:14" x14ac:dyDescent="0.25">
      <c r="H884" s="31" t="str">
        <f t="shared" si="13"/>
        <v/>
      </c>
      <c r="I884" s="36"/>
      <c r="J884" s="34"/>
      <c r="K884" s="34"/>
      <c r="L884" s="40"/>
      <c r="M884" s="34" t="s">
        <v>94</v>
      </c>
      <c r="N884" s="35" t="str">
        <f>IF(ISTEXT(I884),VLOOKUP(M884,Liste!$B$2:$D$13,3,FALSE),"")</f>
        <v/>
      </c>
    </row>
    <row r="885" spans="8:14" x14ac:dyDescent="0.25">
      <c r="H885" s="31" t="str">
        <f t="shared" si="13"/>
        <v/>
      </c>
      <c r="I885" s="36"/>
      <c r="J885" s="34"/>
      <c r="K885" s="34"/>
      <c r="L885" s="40"/>
      <c r="M885" s="34" t="s">
        <v>94</v>
      </c>
      <c r="N885" s="35" t="str">
        <f>IF(ISTEXT(I885),VLOOKUP(M885,Liste!$B$2:$D$13,3,FALSE),"")</f>
        <v/>
      </c>
    </row>
    <row r="886" spans="8:14" x14ac:dyDescent="0.25">
      <c r="H886" s="31" t="str">
        <f t="shared" si="13"/>
        <v/>
      </c>
      <c r="I886" s="36"/>
      <c r="J886" s="34"/>
      <c r="K886" s="34"/>
      <c r="L886" s="40"/>
      <c r="M886" s="34" t="s">
        <v>94</v>
      </c>
      <c r="N886" s="35" t="str">
        <f>IF(ISTEXT(I886),VLOOKUP(M886,Liste!$B$2:$D$13,3,FALSE),"")</f>
        <v/>
      </c>
    </row>
    <row r="887" spans="8:14" x14ac:dyDescent="0.25">
      <c r="H887" s="31" t="str">
        <f t="shared" si="13"/>
        <v/>
      </c>
      <c r="I887" s="36"/>
      <c r="J887" s="34"/>
      <c r="K887" s="34"/>
      <c r="L887" s="40"/>
      <c r="M887" s="34" t="s">
        <v>94</v>
      </c>
      <c r="N887" s="35" t="str">
        <f>IF(ISTEXT(I887),VLOOKUP(M887,Liste!$B$2:$D$13,3,FALSE),"")</f>
        <v/>
      </c>
    </row>
    <row r="888" spans="8:14" x14ac:dyDescent="0.25">
      <c r="H888" s="31" t="str">
        <f t="shared" si="13"/>
        <v/>
      </c>
      <c r="I888" s="36"/>
      <c r="J888" s="34"/>
      <c r="K888" s="34"/>
      <c r="L888" s="40"/>
      <c r="M888" s="34" t="s">
        <v>94</v>
      </c>
      <c r="N888" s="35" t="str">
        <f>IF(ISTEXT(I888),VLOOKUP(M888,Liste!$B$2:$D$13,3,FALSE),"")</f>
        <v/>
      </c>
    </row>
    <row r="889" spans="8:14" x14ac:dyDescent="0.25">
      <c r="H889" s="31" t="str">
        <f t="shared" si="13"/>
        <v/>
      </c>
      <c r="I889" s="36"/>
      <c r="J889" s="34"/>
      <c r="K889" s="34"/>
      <c r="L889" s="40"/>
      <c r="M889" s="34" t="s">
        <v>94</v>
      </c>
      <c r="N889" s="35" t="str">
        <f>IF(ISTEXT(I889),VLOOKUP(M889,Liste!$B$2:$D$13,3,FALSE),"")</f>
        <v/>
      </c>
    </row>
    <row r="890" spans="8:14" x14ac:dyDescent="0.25">
      <c r="H890" s="31" t="str">
        <f t="shared" si="13"/>
        <v/>
      </c>
      <c r="I890" s="36"/>
      <c r="J890" s="34"/>
      <c r="K890" s="34"/>
      <c r="L890" s="40"/>
      <c r="M890" s="34" t="s">
        <v>94</v>
      </c>
      <c r="N890" s="35" t="str">
        <f>IF(ISTEXT(I890),VLOOKUP(M890,Liste!$B$2:$D$13,3,FALSE),"")</f>
        <v/>
      </c>
    </row>
    <row r="891" spans="8:14" x14ac:dyDescent="0.25">
      <c r="H891" s="31" t="str">
        <f t="shared" si="13"/>
        <v/>
      </c>
      <c r="I891" s="36"/>
      <c r="J891" s="34"/>
      <c r="K891" s="34"/>
      <c r="L891" s="40"/>
      <c r="M891" s="34" t="s">
        <v>94</v>
      </c>
      <c r="N891" s="35" t="str">
        <f>IF(ISTEXT(I891),VLOOKUP(M891,Liste!$B$2:$D$13,3,FALSE),"")</f>
        <v/>
      </c>
    </row>
    <row r="892" spans="8:14" x14ac:dyDescent="0.25">
      <c r="H892" s="31" t="str">
        <f t="shared" si="13"/>
        <v/>
      </c>
      <c r="I892" s="36"/>
      <c r="J892" s="34"/>
      <c r="K892" s="34"/>
      <c r="L892" s="40"/>
      <c r="M892" s="34" t="s">
        <v>94</v>
      </c>
      <c r="N892" s="35" t="str">
        <f>IF(ISTEXT(I892),VLOOKUP(M892,Liste!$B$2:$D$13,3,FALSE),"")</f>
        <v/>
      </c>
    </row>
    <row r="893" spans="8:14" x14ac:dyDescent="0.25">
      <c r="H893" s="31" t="str">
        <f t="shared" si="13"/>
        <v/>
      </c>
      <c r="I893" s="36"/>
      <c r="J893" s="34"/>
      <c r="K893" s="34"/>
      <c r="L893" s="40"/>
      <c r="M893" s="34" t="s">
        <v>94</v>
      </c>
      <c r="N893" s="35" t="str">
        <f>IF(ISTEXT(I893),VLOOKUP(M893,Liste!$B$2:$D$13,3,FALSE),"")</f>
        <v/>
      </c>
    </row>
    <row r="894" spans="8:14" x14ac:dyDescent="0.25">
      <c r="H894" s="31" t="str">
        <f t="shared" si="13"/>
        <v/>
      </c>
      <c r="I894" s="36"/>
      <c r="J894" s="34"/>
      <c r="K894" s="34"/>
      <c r="L894" s="40"/>
      <c r="M894" s="34" t="s">
        <v>94</v>
      </c>
      <c r="N894" s="35" t="str">
        <f>IF(ISTEXT(I894),VLOOKUP(M894,Liste!$B$2:$D$13,3,FALSE),"")</f>
        <v/>
      </c>
    </row>
    <row r="895" spans="8:14" x14ac:dyDescent="0.25">
      <c r="H895" s="31" t="str">
        <f t="shared" si="13"/>
        <v/>
      </c>
      <c r="I895" s="36"/>
      <c r="J895" s="34"/>
      <c r="K895" s="34"/>
      <c r="L895" s="40"/>
      <c r="M895" s="34" t="s">
        <v>94</v>
      </c>
      <c r="N895" s="35" t="str">
        <f>IF(ISTEXT(I895),VLOOKUP(M895,Liste!$B$2:$D$13,3,FALSE),"")</f>
        <v/>
      </c>
    </row>
    <row r="896" spans="8:14" x14ac:dyDescent="0.25">
      <c r="H896" s="31" t="str">
        <f t="shared" si="13"/>
        <v/>
      </c>
      <c r="I896" s="36"/>
      <c r="J896" s="34"/>
      <c r="K896" s="34"/>
      <c r="L896" s="40"/>
      <c r="M896" s="34" t="s">
        <v>94</v>
      </c>
      <c r="N896" s="35" t="str">
        <f>IF(ISTEXT(I896),VLOOKUP(M896,Liste!$B$2:$D$13,3,FALSE),"")</f>
        <v/>
      </c>
    </row>
    <row r="897" spans="8:14" x14ac:dyDescent="0.25">
      <c r="H897" s="31" t="str">
        <f t="shared" si="13"/>
        <v/>
      </c>
      <c r="I897" s="36"/>
      <c r="J897" s="34"/>
      <c r="K897" s="34"/>
      <c r="L897" s="40"/>
      <c r="M897" s="34" t="s">
        <v>94</v>
      </c>
      <c r="N897" s="35" t="str">
        <f>IF(ISTEXT(I897),VLOOKUP(M897,Liste!$B$2:$D$13,3,FALSE),"")</f>
        <v/>
      </c>
    </row>
    <row r="898" spans="8:14" x14ac:dyDescent="0.25">
      <c r="H898" s="31" t="str">
        <f t="shared" si="13"/>
        <v/>
      </c>
      <c r="I898" s="36"/>
      <c r="J898" s="34"/>
      <c r="K898" s="34"/>
      <c r="L898" s="40"/>
      <c r="M898" s="34" t="s">
        <v>94</v>
      </c>
      <c r="N898" s="35" t="str">
        <f>IF(ISTEXT(I898),VLOOKUP(M898,Liste!$B$2:$D$13,3,FALSE),"")</f>
        <v/>
      </c>
    </row>
    <row r="899" spans="8:14" x14ac:dyDescent="0.25">
      <c r="H899" s="31" t="str">
        <f t="shared" ref="H899:H962" si="14">IF(ISTEXT(I899),I899&amp;" "&amp;J899&amp;"x"&amp;K899&amp;"mm²","")</f>
        <v/>
      </c>
      <c r="I899" s="36"/>
      <c r="J899" s="34"/>
      <c r="K899" s="34"/>
      <c r="L899" s="40"/>
      <c r="M899" s="34" t="s">
        <v>94</v>
      </c>
      <c r="N899" s="35" t="str">
        <f>IF(ISTEXT(I899),VLOOKUP(M899,Liste!$B$2:$D$13,3,FALSE),"")</f>
        <v/>
      </c>
    </row>
    <row r="900" spans="8:14" x14ac:dyDescent="0.25">
      <c r="H900" s="31" t="str">
        <f t="shared" si="14"/>
        <v/>
      </c>
      <c r="I900" s="36"/>
      <c r="J900" s="34"/>
      <c r="K900" s="34"/>
      <c r="L900" s="40"/>
      <c r="M900" s="34" t="s">
        <v>94</v>
      </c>
      <c r="N900" s="35" t="str">
        <f>IF(ISTEXT(I900),VLOOKUP(M900,Liste!$B$2:$D$13,3,FALSE),"")</f>
        <v/>
      </c>
    </row>
    <row r="901" spans="8:14" x14ac:dyDescent="0.25">
      <c r="H901" s="31" t="str">
        <f t="shared" si="14"/>
        <v/>
      </c>
      <c r="I901" s="36"/>
      <c r="J901" s="34"/>
      <c r="K901" s="34"/>
      <c r="L901" s="40"/>
      <c r="M901" s="34" t="s">
        <v>94</v>
      </c>
      <c r="N901" s="35" t="str">
        <f>IF(ISTEXT(I901),VLOOKUP(M901,Liste!$B$2:$D$13,3,FALSE),"")</f>
        <v/>
      </c>
    </row>
    <row r="902" spans="8:14" x14ac:dyDescent="0.25">
      <c r="H902" s="31" t="str">
        <f t="shared" si="14"/>
        <v/>
      </c>
      <c r="I902" s="36"/>
      <c r="J902" s="34"/>
      <c r="K902" s="34"/>
      <c r="L902" s="40"/>
      <c r="M902" s="34" t="s">
        <v>94</v>
      </c>
      <c r="N902" s="35" t="str">
        <f>IF(ISTEXT(I902),VLOOKUP(M902,Liste!$B$2:$D$13,3,FALSE),"")</f>
        <v/>
      </c>
    </row>
    <row r="903" spans="8:14" x14ac:dyDescent="0.25">
      <c r="H903" s="31" t="str">
        <f t="shared" si="14"/>
        <v/>
      </c>
      <c r="I903" s="36"/>
      <c r="J903" s="34"/>
      <c r="K903" s="34"/>
      <c r="L903" s="40"/>
      <c r="M903" s="34" t="s">
        <v>94</v>
      </c>
      <c r="N903" s="35" t="str">
        <f>IF(ISTEXT(I903),VLOOKUP(M903,Liste!$B$2:$D$13,3,FALSE),"")</f>
        <v/>
      </c>
    </row>
    <row r="904" spans="8:14" x14ac:dyDescent="0.25">
      <c r="H904" s="31" t="str">
        <f t="shared" si="14"/>
        <v/>
      </c>
      <c r="I904" s="36"/>
      <c r="J904" s="34"/>
      <c r="K904" s="34"/>
      <c r="L904" s="40"/>
      <c r="M904" s="34" t="s">
        <v>94</v>
      </c>
      <c r="N904" s="35" t="str">
        <f>IF(ISTEXT(I904),VLOOKUP(M904,Liste!$B$2:$D$13,3,FALSE),"")</f>
        <v/>
      </c>
    </row>
    <row r="905" spans="8:14" x14ac:dyDescent="0.25">
      <c r="H905" s="31" t="str">
        <f t="shared" si="14"/>
        <v/>
      </c>
      <c r="I905" s="36"/>
      <c r="J905" s="34"/>
      <c r="K905" s="34"/>
      <c r="L905" s="40"/>
      <c r="M905" s="34" t="s">
        <v>94</v>
      </c>
      <c r="N905" s="35" t="str">
        <f>IF(ISTEXT(I905),VLOOKUP(M905,Liste!$B$2:$D$13,3,FALSE),"")</f>
        <v/>
      </c>
    </row>
    <row r="906" spans="8:14" x14ac:dyDescent="0.25">
      <c r="H906" s="31" t="str">
        <f t="shared" si="14"/>
        <v/>
      </c>
      <c r="I906" s="36"/>
      <c r="J906" s="34"/>
      <c r="K906" s="34"/>
      <c r="L906" s="40"/>
      <c r="M906" s="34" t="s">
        <v>94</v>
      </c>
      <c r="N906" s="35" t="str">
        <f>IF(ISTEXT(I906),VLOOKUP(M906,Liste!$B$2:$D$13,3,FALSE),"")</f>
        <v/>
      </c>
    </row>
    <row r="907" spans="8:14" x14ac:dyDescent="0.25">
      <c r="H907" s="31" t="str">
        <f t="shared" si="14"/>
        <v/>
      </c>
      <c r="I907" s="36"/>
      <c r="J907" s="34"/>
      <c r="K907" s="34"/>
      <c r="L907" s="40"/>
      <c r="M907" s="34" t="s">
        <v>94</v>
      </c>
      <c r="N907" s="35" t="str">
        <f>IF(ISTEXT(I907),VLOOKUP(M907,Liste!$B$2:$D$13,3,FALSE),"")</f>
        <v/>
      </c>
    </row>
    <row r="908" spans="8:14" x14ac:dyDescent="0.25">
      <c r="H908" s="31" t="str">
        <f t="shared" si="14"/>
        <v/>
      </c>
      <c r="I908" s="36"/>
      <c r="J908" s="34"/>
      <c r="K908" s="34"/>
      <c r="L908" s="40"/>
      <c r="M908" s="34" t="s">
        <v>94</v>
      </c>
      <c r="N908" s="35" t="str">
        <f>IF(ISTEXT(I908),VLOOKUP(M908,Liste!$B$2:$D$13,3,FALSE),"")</f>
        <v/>
      </c>
    </row>
    <row r="909" spans="8:14" x14ac:dyDescent="0.25">
      <c r="H909" s="31" t="str">
        <f t="shared" si="14"/>
        <v/>
      </c>
      <c r="I909" s="36"/>
      <c r="J909" s="34"/>
      <c r="K909" s="34"/>
      <c r="L909" s="40"/>
      <c r="M909" s="34" t="s">
        <v>94</v>
      </c>
      <c r="N909" s="35" t="str">
        <f>IF(ISTEXT(I909),VLOOKUP(M909,Liste!$B$2:$D$13,3,FALSE),"")</f>
        <v/>
      </c>
    </row>
    <row r="910" spans="8:14" x14ac:dyDescent="0.25">
      <c r="H910" s="31" t="str">
        <f t="shared" si="14"/>
        <v/>
      </c>
      <c r="I910" s="36"/>
      <c r="J910" s="34"/>
      <c r="K910" s="34"/>
      <c r="L910" s="40"/>
      <c r="M910" s="34" t="s">
        <v>94</v>
      </c>
      <c r="N910" s="35" t="str">
        <f>IF(ISTEXT(I910),VLOOKUP(M910,Liste!$B$2:$D$13,3,FALSE),"")</f>
        <v/>
      </c>
    </row>
    <row r="911" spans="8:14" x14ac:dyDescent="0.25">
      <c r="H911" s="31" t="str">
        <f t="shared" si="14"/>
        <v/>
      </c>
      <c r="I911" s="36"/>
      <c r="J911" s="34"/>
      <c r="K911" s="34"/>
      <c r="L911" s="40"/>
      <c r="M911" s="34" t="s">
        <v>94</v>
      </c>
      <c r="N911" s="35" t="str">
        <f>IF(ISTEXT(I911),VLOOKUP(M911,Liste!$B$2:$D$13,3,FALSE),"")</f>
        <v/>
      </c>
    </row>
    <row r="912" spans="8:14" x14ac:dyDescent="0.25">
      <c r="H912" s="31" t="str">
        <f t="shared" si="14"/>
        <v/>
      </c>
      <c r="I912" s="36"/>
      <c r="J912" s="34"/>
      <c r="K912" s="34"/>
      <c r="L912" s="40"/>
      <c r="M912" s="34" t="s">
        <v>94</v>
      </c>
      <c r="N912" s="35" t="str">
        <f>IF(ISTEXT(I912),VLOOKUP(M912,Liste!$B$2:$D$13,3,FALSE),"")</f>
        <v/>
      </c>
    </row>
    <row r="913" spans="8:14" x14ac:dyDescent="0.25">
      <c r="H913" s="31" t="str">
        <f t="shared" si="14"/>
        <v/>
      </c>
      <c r="I913" s="36"/>
      <c r="J913" s="34"/>
      <c r="K913" s="34"/>
      <c r="L913" s="40"/>
      <c r="M913" s="34" t="s">
        <v>94</v>
      </c>
      <c r="N913" s="35" t="str">
        <f>IF(ISTEXT(I913),VLOOKUP(M913,Liste!$B$2:$D$13,3,FALSE),"")</f>
        <v/>
      </c>
    </row>
    <row r="914" spans="8:14" x14ac:dyDescent="0.25">
      <c r="H914" s="31" t="str">
        <f t="shared" si="14"/>
        <v/>
      </c>
      <c r="I914" s="36"/>
      <c r="J914" s="34"/>
      <c r="K914" s="34"/>
      <c r="L914" s="40"/>
      <c r="M914" s="34" t="s">
        <v>94</v>
      </c>
      <c r="N914" s="35" t="str">
        <f>IF(ISTEXT(I914),VLOOKUP(M914,Liste!$B$2:$D$13,3,FALSE),"")</f>
        <v/>
      </c>
    </row>
    <row r="915" spans="8:14" x14ac:dyDescent="0.25">
      <c r="H915" s="31" t="str">
        <f t="shared" si="14"/>
        <v/>
      </c>
      <c r="I915" s="36"/>
      <c r="J915" s="34"/>
      <c r="K915" s="34"/>
      <c r="L915" s="40"/>
      <c r="M915" s="34" t="s">
        <v>94</v>
      </c>
      <c r="N915" s="35" t="str">
        <f>IF(ISTEXT(I915),VLOOKUP(M915,Liste!$B$2:$D$13,3,FALSE),"")</f>
        <v/>
      </c>
    </row>
    <row r="916" spans="8:14" x14ac:dyDescent="0.25">
      <c r="H916" s="31" t="str">
        <f t="shared" si="14"/>
        <v/>
      </c>
      <c r="I916" s="36"/>
      <c r="J916" s="34"/>
      <c r="K916" s="34"/>
      <c r="L916" s="40"/>
      <c r="M916" s="34" t="s">
        <v>94</v>
      </c>
      <c r="N916" s="35" t="str">
        <f>IF(ISTEXT(I916),VLOOKUP(M916,Liste!$B$2:$D$13,3,FALSE),"")</f>
        <v/>
      </c>
    </row>
    <row r="917" spans="8:14" x14ac:dyDescent="0.25">
      <c r="H917" s="31" t="str">
        <f t="shared" si="14"/>
        <v/>
      </c>
      <c r="I917" s="36"/>
      <c r="J917" s="34"/>
      <c r="K917" s="34"/>
      <c r="L917" s="40"/>
      <c r="M917" s="34" t="s">
        <v>94</v>
      </c>
      <c r="N917" s="35" t="str">
        <f>IF(ISTEXT(I917),VLOOKUP(M917,Liste!$B$2:$D$13,3,FALSE),"")</f>
        <v/>
      </c>
    </row>
    <row r="918" spans="8:14" x14ac:dyDescent="0.25">
      <c r="H918" s="31" t="str">
        <f t="shared" si="14"/>
        <v/>
      </c>
      <c r="I918" s="36"/>
      <c r="J918" s="34"/>
      <c r="K918" s="34"/>
      <c r="L918" s="40"/>
      <c r="M918" s="34" t="s">
        <v>94</v>
      </c>
      <c r="N918" s="35" t="str">
        <f>IF(ISTEXT(I918),VLOOKUP(M918,Liste!$B$2:$D$13,3,FALSE),"")</f>
        <v/>
      </c>
    </row>
    <row r="919" spans="8:14" x14ac:dyDescent="0.25">
      <c r="H919" s="31" t="str">
        <f t="shared" si="14"/>
        <v/>
      </c>
      <c r="I919" s="36"/>
      <c r="J919" s="34"/>
      <c r="K919" s="34"/>
      <c r="L919" s="40"/>
      <c r="M919" s="34" t="s">
        <v>94</v>
      </c>
      <c r="N919" s="35" t="str">
        <f>IF(ISTEXT(I919),VLOOKUP(M919,Liste!$B$2:$D$13,3,FALSE),"")</f>
        <v/>
      </c>
    </row>
    <row r="920" spans="8:14" x14ac:dyDescent="0.25">
      <c r="H920" s="31" t="str">
        <f t="shared" si="14"/>
        <v/>
      </c>
      <c r="I920" s="36"/>
      <c r="J920" s="34"/>
      <c r="K920" s="34"/>
      <c r="L920" s="40"/>
      <c r="M920" s="34" t="s">
        <v>94</v>
      </c>
      <c r="N920" s="35" t="str">
        <f>IF(ISTEXT(I920),VLOOKUP(M920,Liste!$B$2:$D$13,3,FALSE),"")</f>
        <v/>
      </c>
    </row>
    <row r="921" spans="8:14" x14ac:dyDescent="0.25">
      <c r="H921" s="31" t="str">
        <f t="shared" si="14"/>
        <v/>
      </c>
      <c r="I921" s="36"/>
      <c r="J921" s="34"/>
      <c r="K921" s="34"/>
      <c r="L921" s="40"/>
      <c r="M921" s="34" t="s">
        <v>94</v>
      </c>
      <c r="N921" s="35" t="str">
        <f>IF(ISTEXT(I921),VLOOKUP(M921,Liste!$B$2:$D$13,3,FALSE),"")</f>
        <v/>
      </c>
    </row>
    <row r="922" spans="8:14" x14ac:dyDescent="0.25">
      <c r="H922" s="31" t="str">
        <f t="shared" si="14"/>
        <v/>
      </c>
      <c r="I922" s="36"/>
      <c r="J922" s="34"/>
      <c r="K922" s="34"/>
      <c r="L922" s="40"/>
      <c r="M922" s="34" t="s">
        <v>94</v>
      </c>
      <c r="N922" s="35" t="str">
        <f>IF(ISTEXT(I922),VLOOKUP(M922,Liste!$B$2:$D$13,3,FALSE),"")</f>
        <v/>
      </c>
    </row>
    <row r="923" spans="8:14" x14ac:dyDescent="0.25">
      <c r="H923" s="31" t="str">
        <f t="shared" si="14"/>
        <v/>
      </c>
      <c r="I923" s="36"/>
      <c r="J923" s="34"/>
      <c r="K923" s="34"/>
      <c r="L923" s="40"/>
      <c r="M923" s="34" t="s">
        <v>94</v>
      </c>
      <c r="N923" s="35" t="str">
        <f>IF(ISTEXT(I923),VLOOKUP(M923,Liste!$B$2:$D$13,3,FALSE),"")</f>
        <v/>
      </c>
    </row>
    <row r="924" spans="8:14" x14ac:dyDescent="0.25">
      <c r="H924" s="31" t="str">
        <f t="shared" si="14"/>
        <v/>
      </c>
      <c r="I924" s="36"/>
      <c r="J924" s="34"/>
      <c r="K924" s="34"/>
      <c r="L924" s="40"/>
      <c r="M924" s="34" t="s">
        <v>94</v>
      </c>
      <c r="N924" s="35" t="str">
        <f>IF(ISTEXT(I924),VLOOKUP(M924,Liste!$B$2:$D$13,3,FALSE),"")</f>
        <v/>
      </c>
    </row>
    <row r="925" spans="8:14" x14ac:dyDescent="0.25">
      <c r="H925" s="31" t="str">
        <f t="shared" si="14"/>
        <v/>
      </c>
      <c r="I925" s="36"/>
      <c r="J925" s="34"/>
      <c r="K925" s="34"/>
      <c r="L925" s="40"/>
      <c r="M925" s="34" t="s">
        <v>94</v>
      </c>
      <c r="N925" s="35" t="str">
        <f>IF(ISTEXT(I925),VLOOKUP(M925,Liste!$B$2:$D$13,3,FALSE),"")</f>
        <v/>
      </c>
    </row>
    <row r="926" spans="8:14" x14ac:dyDescent="0.25">
      <c r="H926" s="31" t="str">
        <f t="shared" si="14"/>
        <v/>
      </c>
      <c r="I926" s="36"/>
      <c r="J926" s="34"/>
      <c r="K926" s="34"/>
      <c r="L926" s="40"/>
      <c r="M926" s="34" t="s">
        <v>94</v>
      </c>
      <c r="N926" s="35" t="str">
        <f>IF(ISTEXT(I926),VLOOKUP(M926,Liste!$B$2:$D$13,3,FALSE),"")</f>
        <v/>
      </c>
    </row>
    <row r="927" spans="8:14" x14ac:dyDescent="0.25">
      <c r="H927" s="31" t="str">
        <f t="shared" si="14"/>
        <v/>
      </c>
      <c r="I927" s="36"/>
      <c r="J927" s="34"/>
      <c r="K927" s="34"/>
      <c r="L927" s="40"/>
      <c r="M927" s="34" t="s">
        <v>94</v>
      </c>
      <c r="N927" s="35" t="str">
        <f>IF(ISTEXT(I927),VLOOKUP(M927,Liste!$B$2:$D$13,3,FALSE),"")</f>
        <v/>
      </c>
    </row>
    <row r="928" spans="8:14" x14ac:dyDescent="0.25">
      <c r="H928" s="31" t="str">
        <f t="shared" si="14"/>
        <v/>
      </c>
      <c r="I928" s="36"/>
      <c r="J928" s="34"/>
      <c r="K928" s="34"/>
      <c r="L928" s="40"/>
      <c r="M928" s="34" t="s">
        <v>94</v>
      </c>
      <c r="N928" s="35" t="str">
        <f>IF(ISTEXT(I928),VLOOKUP(M928,Liste!$B$2:$D$13,3,FALSE),"")</f>
        <v/>
      </c>
    </row>
    <row r="929" spans="8:14" x14ac:dyDescent="0.25">
      <c r="H929" s="31" t="str">
        <f t="shared" si="14"/>
        <v/>
      </c>
      <c r="I929" s="36"/>
      <c r="J929" s="34"/>
      <c r="K929" s="34"/>
      <c r="L929" s="40"/>
      <c r="M929" s="34" t="s">
        <v>94</v>
      </c>
      <c r="N929" s="35" t="str">
        <f>IF(ISTEXT(I929),VLOOKUP(M929,Liste!$B$2:$D$13,3,FALSE),"")</f>
        <v/>
      </c>
    </row>
    <row r="930" spans="8:14" x14ac:dyDescent="0.25">
      <c r="H930" s="31" t="str">
        <f t="shared" si="14"/>
        <v/>
      </c>
      <c r="I930" s="36"/>
      <c r="J930" s="34"/>
      <c r="K930" s="34"/>
      <c r="L930" s="40"/>
      <c r="M930" s="34" t="s">
        <v>94</v>
      </c>
      <c r="N930" s="35" t="str">
        <f>IF(ISTEXT(I930),VLOOKUP(M930,Liste!$B$2:$D$13,3,FALSE),"")</f>
        <v/>
      </c>
    </row>
    <row r="931" spans="8:14" x14ac:dyDescent="0.25">
      <c r="H931" s="31" t="str">
        <f t="shared" si="14"/>
        <v/>
      </c>
      <c r="I931" s="36"/>
      <c r="J931" s="34"/>
      <c r="K931" s="34"/>
      <c r="L931" s="40"/>
      <c r="M931" s="34" t="s">
        <v>94</v>
      </c>
      <c r="N931" s="35" t="str">
        <f>IF(ISTEXT(I931),VLOOKUP(M931,Liste!$B$2:$D$13,3,FALSE),"")</f>
        <v/>
      </c>
    </row>
    <row r="932" spans="8:14" x14ac:dyDescent="0.25">
      <c r="H932" s="31" t="str">
        <f t="shared" si="14"/>
        <v/>
      </c>
      <c r="I932" s="36"/>
      <c r="J932" s="34"/>
      <c r="K932" s="34"/>
      <c r="L932" s="40"/>
      <c r="M932" s="34" t="s">
        <v>94</v>
      </c>
      <c r="N932" s="35" t="str">
        <f>IF(ISTEXT(I932),VLOOKUP(M932,Liste!$B$2:$D$13,3,FALSE),"")</f>
        <v/>
      </c>
    </row>
    <row r="933" spans="8:14" x14ac:dyDescent="0.25">
      <c r="H933" s="31" t="str">
        <f t="shared" si="14"/>
        <v/>
      </c>
      <c r="I933" s="36"/>
      <c r="J933" s="34"/>
      <c r="K933" s="34"/>
      <c r="L933" s="40"/>
      <c r="M933" s="34" t="s">
        <v>94</v>
      </c>
      <c r="N933" s="35" t="str">
        <f>IF(ISTEXT(I933),VLOOKUP(M933,Liste!$B$2:$D$13,3,FALSE),"")</f>
        <v/>
      </c>
    </row>
    <row r="934" spans="8:14" x14ac:dyDescent="0.25">
      <c r="H934" s="31" t="str">
        <f t="shared" si="14"/>
        <v/>
      </c>
      <c r="I934" s="36"/>
      <c r="J934" s="34"/>
      <c r="K934" s="34"/>
      <c r="L934" s="40"/>
      <c r="M934" s="34" t="s">
        <v>94</v>
      </c>
      <c r="N934" s="35" t="str">
        <f>IF(ISTEXT(I934),VLOOKUP(M934,Liste!$B$2:$D$13,3,FALSE),"")</f>
        <v/>
      </c>
    </row>
    <row r="935" spans="8:14" x14ac:dyDescent="0.25">
      <c r="H935" s="31" t="str">
        <f t="shared" si="14"/>
        <v/>
      </c>
      <c r="I935" s="36"/>
      <c r="J935" s="34"/>
      <c r="K935" s="34"/>
      <c r="L935" s="40"/>
      <c r="M935" s="34" t="s">
        <v>94</v>
      </c>
      <c r="N935" s="35" t="str">
        <f>IF(ISTEXT(I935),VLOOKUP(M935,Liste!$B$2:$D$13,3,FALSE),"")</f>
        <v/>
      </c>
    </row>
    <row r="936" spans="8:14" x14ac:dyDescent="0.25">
      <c r="H936" s="31" t="str">
        <f t="shared" si="14"/>
        <v/>
      </c>
      <c r="I936" s="36"/>
      <c r="J936" s="34"/>
      <c r="K936" s="34"/>
      <c r="L936" s="40"/>
      <c r="M936" s="34" t="s">
        <v>94</v>
      </c>
      <c r="N936" s="35" t="str">
        <f>IF(ISTEXT(I936),VLOOKUP(M936,Liste!$B$2:$D$13,3,FALSE),"")</f>
        <v/>
      </c>
    </row>
    <row r="937" spans="8:14" x14ac:dyDescent="0.25">
      <c r="H937" s="31" t="str">
        <f t="shared" si="14"/>
        <v/>
      </c>
      <c r="I937" s="36"/>
      <c r="J937" s="34"/>
      <c r="K937" s="34"/>
      <c r="L937" s="40"/>
      <c r="M937" s="34" t="s">
        <v>94</v>
      </c>
      <c r="N937" s="35" t="str">
        <f>IF(ISTEXT(I937),VLOOKUP(M937,Liste!$B$2:$D$13,3,FALSE),"")</f>
        <v/>
      </c>
    </row>
    <row r="938" spans="8:14" x14ac:dyDescent="0.25">
      <c r="H938" s="31" t="str">
        <f t="shared" si="14"/>
        <v/>
      </c>
      <c r="I938" s="36"/>
      <c r="J938" s="34"/>
      <c r="K938" s="34"/>
      <c r="L938" s="40"/>
      <c r="M938" s="34" t="s">
        <v>94</v>
      </c>
      <c r="N938" s="35" t="str">
        <f>IF(ISTEXT(I938),VLOOKUP(M938,Liste!$B$2:$D$13,3,FALSE),"")</f>
        <v/>
      </c>
    </row>
    <row r="939" spans="8:14" x14ac:dyDescent="0.25">
      <c r="H939" s="31" t="str">
        <f t="shared" si="14"/>
        <v/>
      </c>
      <c r="I939" s="36"/>
      <c r="J939" s="34"/>
      <c r="K939" s="34"/>
      <c r="L939" s="40"/>
      <c r="M939" s="34" t="s">
        <v>94</v>
      </c>
      <c r="N939" s="35" t="str">
        <f>IF(ISTEXT(I939),VLOOKUP(M939,Liste!$B$2:$D$13,3,FALSE),"")</f>
        <v/>
      </c>
    </row>
    <row r="940" spans="8:14" x14ac:dyDescent="0.25">
      <c r="H940" s="31" t="str">
        <f t="shared" si="14"/>
        <v/>
      </c>
      <c r="I940" s="36"/>
      <c r="J940" s="34"/>
      <c r="K940" s="34"/>
      <c r="L940" s="40"/>
      <c r="M940" s="34" t="s">
        <v>94</v>
      </c>
      <c r="N940" s="35" t="str">
        <f>IF(ISTEXT(I940),VLOOKUP(M940,Liste!$B$2:$D$13,3,FALSE),"")</f>
        <v/>
      </c>
    </row>
    <row r="941" spans="8:14" x14ac:dyDescent="0.25">
      <c r="H941" s="31" t="str">
        <f t="shared" si="14"/>
        <v/>
      </c>
      <c r="I941" s="36"/>
      <c r="J941" s="34"/>
      <c r="K941" s="34"/>
      <c r="L941" s="40"/>
      <c r="M941" s="34" t="s">
        <v>94</v>
      </c>
      <c r="N941" s="35" t="str">
        <f>IF(ISTEXT(I941),VLOOKUP(M941,Liste!$B$2:$D$13,3,FALSE),"")</f>
        <v/>
      </c>
    </row>
    <row r="942" spans="8:14" x14ac:dyDescent="0.25">
      <c r="H942" s="31" t="str">
        <f t="shared" si="14"/>
        <v/>
      </c>
      <c r="I942" s="36"/>
      <c r="J942" s="34"/>
      <c r="K942" s="34"/>
      <c r="L942" s="40"/>
      <c r="M942" s="34" t="s">
        <v>94</v>
      </c>
      <c r="N942" s="35" t="str">
        <f>IF(ISTEXT(I942),VLOOKUP(M942,Liste!$B$2:$D$13,3,FALSE),"")</f>
        <v/>
      </c>
    </row>
    <row r="943" spans="8:14" x14ac:dyDescent="0.25">
      <c r="H943" s="31" t="str">
        <f t="shared" si="14"/>
        <v/>
      </c>
      <c r="I943" s="36"/>
      <c r="J943" s="34"/>
      <c r="K943" s="34"/>
      <c r="L943" s="40"/>
      <c r="M943" s="34" t="s">
        <v>94</v>
      </c>
      <c r="N943" s="35" t="str">
        <f>IF(ISTEXT(I943),VLOOKUP(M943,Liste!$B$2:$D$13,3,FALSE),"")</f>
        <v/>
      </c>
    </row>
    <row r="944" spans="8:14" x14ac:dyDescent="0.25">
      <c r="H944" s="31" t="str">
        <f t="shared" si="14"/>
        <v/>
      </c>
      <c r="I944" s="36"/>
      <c r="J944" s="34"/>
      <c r="K944" s="34"/>
      <c r="L944" s="40"/>
      <c r="M944" s="34" t="s">
        <v>94</v>
      </c>
      <c r="N944" s="35" t="str">
        <f>IF(ISTEXT(I944),VLOOKUP(M944,Liste!$B$2:$D$13,3,FALSE),"")</f>
        <v/>
      </c>
    </row>
    <row r="945" spans="8:14" x14ac:dyDescent="0.25">
      <c r="H945" s="31" t="str">
        <f t="shared" si="14"/>
        <v/>
      </c>
      <c r="I945" s="36"/>
      <c r="J945" s="34"/>
      <c r="K945" s="34"/>
      <c r="L945" s="40"/>
      <c r="M945" s="34" t="s">
        <v>94</v>
      </c>
      <c r="N945" s="35" t="str">
        <f>IF(ISTEXT(I945),VLOOKUP(M945,Liste!$B$2:$D$13,3,FALSE),"")</f>
        <v/>
      </c>
    </row>
    <row r="946" spans="8:14" x14ac:dyDescent="0.25">
      <c r="H946" s="31" t="str">
        <f t="shared" si="14"/>
        <v/>
      </c>
      <c r="I946" s="36"/>
      <c r="J946" s="34"/>
      <c r="K946" s="34"/>
      <c r="L946" s="40"/>
      <c r="M946" s="34" t="s">
        <v>94</v>
      </c>
      <c r="N946" s="35" t="str">
        <f>IF(ISTEXT(I946),VLOOKUP(M946,Liste!$B$2:$D$13,3,FALSE),"")</f>
        <v/>
      </c>
    </row>
    <row r="947" spans="8:14" x14ac:dyDescent="0.25">
      <c r="H947" s="31" t="str">
        <f t="shared" si="14"/>
        <v/>
      </c>
      <c r="I947" s="36"/>
      <c r="J947" s="34"/>
      <c r="K947" s="34"/>
      <c r="L947" s="40"/>
      <c r="M947" s="34" t="s">
        <v>94</v>
      </c>
      <c r="N947" s="35" t="str">
        <f>IF(ISTEXT(I947),VLOOKUP(M947,Liste!$B$2:$D$13,3,FALSE),"")</f>
        <v/>
      </c>
    </row>
    <row r="948" spans="8:14" x14ac:dyDescent="0.25">
      <c r="H948" s="31" t="str">
        <f t="shared" si="14"/>
        <v/>
      </c>
      <c r="I948" s="36"/>
      <c r="J948" s="34"/>
      <c r="K948" s="34"/>
      <c r="L948" s="40"/>
      <c r="M948" s="34" t="s">
        <v>94</v>
      </c>
      <c r="N948" s="35" t="str">
        <f>IF(ISTEXT(I948),VLOOKUP(M948,Liste!$B$2:$D$13,3,FALSE),"")</f>
        <v/>
      </c>
    </row>
    <row r="949" spans="8:14" x14ac:dyDescent="0.25">
      <c r="H949" s="31" t="str">
        <f t="shared" si="14"/>
        <v/>
      </c>
      <c r="I949" s="36"/>
      <c r="J949" s="34"/>
      <c r="K949" s="34"/>
      <c r="L949" s="40"/>
      <c r="M949" s="34" t="s">
        <v>94</v>
      </c>
      <c r="N949" s="35" t="str">
        <f>IF(ISTEXT(I949),VLOOKUP(M949,Liste!$B$2:$D$13,3,FALSE),"")</f>
        <v/>
      </c>
    </row>
    <row r="950" spans="8:14" x14ac:dyDescent="0.25">
      <c r="H950" s="31" t="str">
        <f t="shared" si="14"/>
        <v/>
      </c>
      <c r="I950" s="36"/>
      <c r="J950" s="34"/>
      <c r="K950" s="34"/>
      <c r="L950" s="40"/>
      <c r="M950" s="34" t="s">
        <v>94</v>
      </c>
      <c r="N950" s="35" t="str">
        <f>IF(ISTEXT(I950),VLOOKUP(M950,Liste!$B$2:$D$13,3,FALSE),"")</f>
        <v/>
      </c>
    </row>
    <row r="951" spans="8:14" x14ac:dyDescent="0.25">
      <c r="H951" s="31" t="str">
        <f t="shared" si="14"/>
        <v/>
      </c>
      <c r="I951" s="36"/>
      <c r="J951" s="34"/>
      <c r="K951" s="34"/>
      <c r="L951" s="40"/>
      <c r="M951" s="34" t="s">
        <v>94</v>
      </c>
      <c r="N951" s="35" t="str">
        <f>IF(ISTEXT(I951),VLOOKUP(M951,Liste!$B$2:$D$13,3,FALSE),"")</f>
        <v/>
      </c>
    </row>
    <row r="952" spans="8:14" x14ac:dyDescent="0.25">
      <c r="H952" s="31" t="str">
        <f t="shared" si="14"/>
        <v/>
      </c>
      <c r="I952" s="36"/>
      <c r="J952" s="34"/>
      <c r="K952" s="34"/>
      <c r="L952" s="40"/>
      <c r="M952" s="34" t="s">
        <v>94</v>
      </c>
      <c r="N952" s="35" t="str">
        <f>IF(ISTEXT(I952),VLOOKUP(M952,Liste!$B$2:$D$13,3,FALSE),"")</f>
        <v/>
      </c>
    </row>
    <row r="953" spans="8:14" x14ac:dyDescent="0.25">
      <c r="H953" s="31" t="str">
        <f t="shared" si="14"/>
        <v/>
      </c>
      <c r="I953" s="36"/>
      <c r="J953" s="34"/>
      <c r="K953" s="34"/>
      <c r="L953" s="40"/>
      <c r="M953" s="34" t="s">
        <v>94</v>
      </c>
      <c r="N953" s="35" t="str">
        <f>IF(ISTEXT(I953),VLOOKUP(M953,Liste!$B$2:$D$13,3,FALSE),"")</f>
        <v/>
      </c>
    </row>
    <row r="954" spans="8:14" x14ac:dyDescent="0.25">
      <c r="H954" s="31" t="str">
        <f t="shared" si="14"/>
        <v/>
      </c>
      <c r="I954" s="36"/>
      <c r="J954" s="34"/>
      <c r="K954" s="34"/>
      <c r="L954" s="40"/>
      <c r="M954" s="34" t="s">
        <v>94</v>
      </c>
      <c r="N954" s="35" t="str">
        <f>IF(ISTEXT(I954),VLOOKUP(M954,Liste!$B$2:$D$13,3,FALSE),"")</f>
        <v/>
      </c>
    </row>
    <row r="955" spans="8:14" x14ac:dyDescent="0.25">
      <c r="H955" s="31" t="str">
        <f t="shared" si="14"/>
        <v/>
      </c>
      <c r="I955" s="36"/>
      <c r="J955" s="34"/>
      <c r="K955" s="34"/>
      <c r="L955" s="40"/>
      <c r="M955" s="34" t="s">
        <v>94</v>
      </c>
      <c r="N955" s="35" t="str">
        <f>IF(ISTEXT(I955),VLOOKUP(M955,Liste!$B$2:$D$13,3,FALSE),"")</f>
        <v/>
      </c>
    </row>
    <row r="956" spans="8:14" x14ac:dyDescent="0.25">
      <c r="H956" s="31" t="str">
        <f t="shared" si="14"/>
        <v/>
      </c>
      <c r="I956" s="36"/>
      <c r="J956" s="34"/>
      <c r="K956" s="34"/>
      <c r="L956" s="40"/>
      <c r="M956" s="34" t="s">
        <v>94</v>
      </c>
      <c r="N956" s="35" t="str">
        <f>IF(ISTEXT(I956),VLOOKUP(M956,Liste!$B$2:$D$13,3,FALSE),"")</f>
        <v/>
      </c>
    </row>
    <row r="957" spans="8:14" x14ac:dyDescent="0.25">
      <c r="H957" s="31" t="str">
        <f t="shared" si="14"/>
        <v/>
      </c>
      <c r="I957" s="36"/>
      <c r="J957" s="34"/>
      <c r="K957" s="34"/>
      <c r="L957" s="40"/>
      <c r="M957" s="34" t="s">
        <v>94</v>
      </c>
      <c r="N957" s="35" t="str">
        <f>IF(ISTEXT(I957),VLOOKUP(M957,Liste!$B$2:$D$13,3,FALSE),"")</f>
        <v/>
      </c>
    </row>
    <row r="958" spans="8:14" x14ac:dyDescent="0.25">
      <c r="H958" s="31" t="str">
        <f t="shared" si="14"/>
        <v/>
      </c>
      <c r="I958" s="36"/>
      <c r="J958" s="34"/>
      <c r="K958" s="34"/>
      <c r="L958" s="40"/>
      <c r="M958" s="34" t="s">
        <v>94</v>
      </c>
      <c r="N958" s="35" t="str">
        <f>IF(ISTEXT(I958),VLOOKUP(M958,Liste!$B$2:$D$13,3,FALSE),"")</f>
        <v/>
      </c>
    </row>
    <row r="959" spans="8:14" x14ac:dyDescent="0.25">
      <c r="H959" s="31" t="str">
        <f t="shared" si="14"/>
        <v/>
      </c>
      <c r="I959" s="36"/>
      <c r="J959" s="34"/>
      <c r="K959" s="34"/>
      <c r="L959" s="40"/>
      <c r="M959" s="34" t="s">
        <v>94</v>
      </c>
      <c r="N959" s="35" t="str">
        <f>IF(ISTEXT(I959),VLOOKUP(M959,Liste!$B$2:$D$13,3,FALSE),"")</f>
        <v/>
      </c>
    </row>
    <row r="960" spans="8:14" x14ac:dyDescent="0.25">
      <c r="H960" s="31" t="str">
        <f t="shared" si="14"/>
        <v/>
      </c>
      <c r="I960" s="36"/>
      <c r="J960" s="34"/>
      <c r="K960" s="34"/>
      <c r="L960" s="40"/>
      <c r="M960" s="34" t="s">
        <v>94</v>
      </c>
      <c r="N960" s="35" t="str">
        <f>IF(ISTEXT(I960),VLOOKUP(M960,Liste!$B$2:$D$13,3,FALSE),"")</f>
        <v/>
      </c>
    </row>
    <row r="961" spans="8:14" x14ac:dyDescent="0.25">
      <c r="H961" s="31" t="str">
        <f t="shared" si="14"/>
        <v/>
      </c>
      <c r="I961" s="36"/>
      <c r="J961" s="34"/>
      <c r="K961" s="34"/>
      <c r="L961" s="40"/>
      <c r="M961" s="34" t="s">
        <v>94</v>
      </c>
      <c r="N961" s="35" t="str">
        <f>IF(ISTEXT(I961),VLOOKUP(M961,Liste!$B$2:$D$13,3,FALSE),"")</f>
        <v/>
      </c>
    </row>
    <row r="962" spans="8:14" x14ac:dyDescent="0.25">
      <c r="H962" s="31" t="str">
        <f t="shared" si="14"/>
        <v/>
      </c>
      <c r="I962" s="36"/>
      <c r="J962" s="34"/>
      <c r="K962" s="34"/>
      <c r="L962" s="40"/>
      <c r="M962" s="34" t="s">
        <v>94</v>
      </c>
      <c r="N962" s="35" t="str">
        <f>IF(ISTEXT(I962),VLOOKUP(M962,Liste!$B$2:$D$13,3,FALSE),"")</f>
        <v/>
      </c>
    </row>
    <row r="963" spans="8:14" x14ac:dyDescent="0.25">
      <c r="H963" s="31" t="str">
        <f t="shared" ref="H963:H1001" si="15">IF(ISTEXT(I963),I963&amp;" "&amp;J963&amp;"x"&amp;K963&amp;"mm²","")</f>
        <v/>
      </c>
      <c r="I963" s="36"/>
      <c r="J963" s="34"/>
      <c r="K963" s="34"/>
      <c r="L963" s="40"/>
      <c r="M963" s="34" t="s">
        <v>94</v>
      </c>
      <c r="N963" s="35" t="str">
        <f>IF(ISTEXT(I963),VLOOKUP(M963,Liste!$B$2:$D$13,3,FALSE),"")</f>
        <v/>
      </c>
    </row>
    <row r="964" spans="8:14" x14ac:dyDescent="0.25">
      <c r="H964" s="31" t="str">
        <f t="shared" si="15"/>
        <v/>
      </c>
      <c r="I964" s="36"/>
      <c r="J964" s="34"/>
      <c r="K964" s="34"/>
      <c r="L964" s="40"/>
      <c r="M964" s="34" t="s">
        <v>94</v>
      </c>
      <c r="N964" s="35" t="str">
        <f>IF(ISTEXT(I964),VLOOKUP(M964,Liste!$B$2:$D$13,3,FALSE),"")</f>
        <v/>
      </c>
    </row>
    <row r="965" spans="8:14" x14ac:dyDescent="0.25">
      <c r="H965" s="31" t="str">
        <f t="shared" si="15"/>
        <v/>
      </c>
      <c r="I965" s="36"/>
      <c r="J965" s="34"/>
      <c r="K965" s="34"/>
      <c r="L965" s="40"/>
      <c r="M965" s="34" t="s">
        <v>94</v>
      </c>
      <c r="N965" s="35" t="str">
        <f>IF(ISTEXT(I965),VLOOKUP(M965,Liste!$B$2:$D$13,3,FALSE),"")</f>
        <v/>
      </c>
    </row>
    <row r="966" spans="8:14" x14ac:dyDescent="0.25">
      <c r="H966" s="31" t="str">
        <f t="shared" si="15"/>
        <v/>
      </c>
      <c r="I966" s="36"/>
      <c r="J966" s="34"/>
      <c r="K966" s="34"/>
      <c r="L966" s="40"/>
      <c r="M966" s="34" t="s">
        <v>94</v>
      </c>
      <c r="N966" s="35" t="str">
        <f>IF(ISTEXT(I966),VLOOKUP(M966,Liste!$B$2:$D$13,3,FALSE),"")</f>
        <v/>
      </c>
    </row>
    <row r="967" spans="8:14" x14ac:dyDescent="0.25">
      <c r="H967" s="31" t="str">
        <f t="shared" si="15"/>
        <v/>
      </c>
      <c r="I967" s="36"/>
      <c r="J967" s="34"/>
      <c r="K967" s="34"/>
      <c r="L967" s="40"/>
      <c r="M967" s="34" t="s">
        <v>94</v>
      </c>
      <c r="N967" s="35" t="str">
        <f>IF(ISTEXT(I967),VLOOKUP(M967,Liste!$B$2:$D$13,3,FALSE),"")</f>
        <v/>
      </c>
    </row>
    <row r="968" spans="8:14" x14ac:dyDescent="0.25">
      <c r="H968" s="31" t="str">
        <f t="shared" si="15"/>
        <v/>
      </c>
      <c r="I968" s="36"/>
      <c r="J968" s="34"/>
      <c r="K968" s="34"/>
      <c r="L968" s="40"/>
      <c r="M968" s="34" t="s">
        <v>94</v>
      </c>
      <c r="N968" s="35" t="str">
        <f>IF(ISTEXT(I968),VLOOKUP(M968,Liste!$B$2:$D$13,3,FALSE),"")</f>
        <v/>
      </c>
    </row>
    <row r="969" spans="8:14" x14ac:dyDescent="0.25">
      <c r="H969" s="31" t="str">
        <f t="shared" si="15"/>
        <v/>
      </c>
      <c r="I969" s="36"/>
      <c r="J969" s="34"/>
      <c r="K969" s="34"/>
      <c r="L969" s="40"/>
      <c r="M969" s="34" t="s">
        <v>94</v>
      </c>
      <c r="N969" s="35" t="str">
        <f>IF(ISTEXT(I969),VLOOKUP(M969,Liste!$B$2:$D$13,3,FALSE),"")</f>
        <v/>
      </c>
    </row>
    <row r="970" spans="8:14" x14ac:dyDescent="0.25">
      <c r="H970" s="31" t="str">
        <f t="shared" si="15"/>
        <v/>
      </c>
      <c r="I970" s="36"/>
      <c r="J970" s="34"/>
      <c r="K970" s="34"/>
      <c r="L970" s="40"/>
      <c r="M970" s="34" t="s">
        <v>94</v>
      </c>
      <c r="N970" s="35" t="str">
        <f>IF(ISTEXT(I970),VLOOKUP(M970,Liste!$B$2:$D$13,3,FALSE),"")</f>
        <v/>
      </c>
    </row>
    <row r="971" spans="8:14" x14ac:dyDescent="0.25">
      <c r="H971" s="31" t="str">
        <f t="shared" si="15"/>
        <v/>
      </c>
      <c r="I971" s="36"/>
      <c r="J971" s="34"/>
      <c r="K971" s="34"/>
      <c r="L971" s="40"/>
      <c r="M971" s="34" t="s">
        <v>94</v>
      </c>
      <c r="N971" s="35" t="str">
        <f>IF(ISTEXT(I971),VLOOKUP(M971,Liste!$B$2:$D$13,3,FALSE),"")</f>
        <v/>
      </c>
    </row>
    <row r="972" spans="8:14" x14ac:dyDescent="0.25">
      <c r="H972" s="31" t="str">
        <f t="shared" si="15"/>
        <v/>
      </c>
      <c r="I972" s="36"/>
      <c r="J972" s="34"/>
      <c r="K972" s="34"/>
      <c r="L972" s="40"/>
      <c r="M972" s="34" t="s">
        <v>94</v>
      </c>
      <c r="N972" s="35" t="str">
        <f>IF(ISTEXT(I972),VLOOKUP(M972,Liste!$B$2:$D$13,3,FALSE),"")</f>
        <v/>
      </c>
    </row>
    <row r="973" spans="8:14" x14ac:dyDescent="0.25">
      <c r="H973" s="31" t="str">
        <f t="shared" si="15"/>
        <v/>
      </c>
      <c r="I973" s="36"/>
      <c r="J973" s="34"/>
      <c r="K973" s="34"/>
      <c r="L973" s="40"/>
      <c r="M973" s="34" t="s">
        <v>94</v>
      </c>
      <c r="N973" s="35" t="str">
        <f>IF(ISTEXT(I973),VLOOKUP(M973,Liste!$B$2:$D$13,3,FALSE),"")</f>
        <v/>
      </c>
    </row>
    <row r="974" spans="8:14" x14ac:dyDescent="0.25">
      <c r="H974" s="31" t="str">
        <f t="shared" si="15"/>
        <v/>
      </c>
      <c r="I974" s="36"/>
      <c r="J974" s="34"/>
      <c r="K974" s="34"/>
      <c r="L974" s="40"/>
      <c r="M974" s="34" t="s">
        <v>94</v>
      </c>
      <c r="N974" s="35" t="str">
        <f>IF(ISTEXT(I974),VLOOKUP(M974,Liste!$B$2:$D$13,3,FALSE),"")</f>
        <v/>
      </c>
    </row>
    <row r="975" spans="8:14" x14ac:dyDescent="0.25">
      <c r="H975" s="31" t="str">
        <f t="shared" si="15"/>
        <v/>
      </c>
      <c r="I975" s="36"/>
      <c r="J975" s="34"/>
      <c r="K975" s="34"/>
      <c r="L975" s="40"/>
      <c r="M975" s="34" t="s">
        <v>94</v>
      </c>
      <c r="N975" s="35" t="str">
        <f>IF(ISTEXT(I975),VLOOKUP(M975,Liste!$B$2:$D$13,3,FALSE),"")</f>
        <v/>
      </c>
    </row>
    <row r="976" spans="8:14" x14ac:dyDescent="0.25">
      <c r="H976" s="31" t="str">
        <f t="shared" si="15"/>
        <v/>
      </c>
      <c r="I976" s="36"/>
      <c r="J976" s="34"/>
      <c r="K976" s="34"/>
      <c r="L976" s="40"/>
      <c r="M976" s="34" t="s">
        <v>94</v>
      </c>
      <c r="N976" s="35" t="str">
        <f>IF(ISTEXT(I976),VLOOKUP(M976,Liste!$B$2:$D$13,3,FALSE),"")</f>
        <v/>
      </c>
    </row>
    <row r="977" spans="8:14" x14ac:dyDescent="0.25">
      <c r="H977" s="31" t="str">
        <f t="shared" si="15"/>
        <v/>
      </c>
      <c r="I977" s="36"/>
      <c r="J977" s="34"/>
      <c r="K977" s="34"/>
      <c r="L977" s="40"/>
      <c r="M977" s="34" t="s">
        <v>94</v>
      </c>
      <c r="N977" s="35" t="str">
        <f>IF(ISTEXT(I977),VLOOKUP(M977,Liste!$B$2:$D$13,3,FALSE),"")</f>
        <v/>
      </c>
    </row>
    <row r="978" spans="8:14" x14ac:dyDescent="0.25">
      <c r="H978" s="31" t="str">
        <f t="shared" si="15"/>
        <v/>
      </c>
      <c r="I978" s="36"/>
      <c r="J978" s="34"/>
      <c r="K978" s="34"/>
      <c r="L978" s="40"/>
      <c r="M978" s="34" t="s">
        <v>94</v>
      </c>
      <c r="N978" s="35" t="str">
        <f>IF(ISTEXT(I978),VLOOKUP(M978,Liste!$B$2:$D$13,3,FALSE),"")</f>
        <v/>
      </c>
    </row>
    <row r="979" spans="8:14" x14ac:dyDescent="0.25">
      <c r="H979" s="31" t="str">
        <f t="shared" si="15"/>
        <v/>
      </c>
      <c r="I979" s="36"/>
      <c r="J979" s="34"/>
      <c r="K979" s="34"/>
      <c r="L979" s="40"/>
      <c r="M979" s="34" t="s">
        <v>94</v>
      </c>
      <c r="N979" s="35" t="str">
        <f>IF(ISTEXT(I979),VLOOKUP(M979,Liste!$B$2:$D$13,3,FALSE),"")</f>
        <v/>
      </c>
    </row>
    <row r="980" spans="8:14" x14ac:dyDescent="0.25">
      <c r="H980" s="31" t="str">
        <f t="shared" si="15"/>
        <v/>
      </c>
      <c r="I980" s="36"/>
      <c r="J980" s="34"/>
      <c r="K980" s="34"/>
      <c r="L980" s="40"/>
      <c r="M980" s="34" t="s">
        <v>94</v>
      </c>
      <c r="N980" s="35" t="str">
        <f>IF(ISTEXT(I980),VLOOKUP(M980,Liste!$B$2:$D$13,3,FALSE),"")</f>
        <v/>
      </c>
    </row>
    <row r="981" spans="8:14" x14ac:dyDescent="0.25">
      <c r="H981" s="31" t="str">
        <f t="shared" si="15"/>
        <v/>
      </c>
      <c r="I981" s="36"/>
      <c r="J981" s="34"/>
      <c r="K981" s="34"/>
      <c r="L981" s="40"/>
      <c r="M981" s="34" t="s">
        <v>94</v>
      </c>
      <c r="N981" s="35" t="str">
        <f>IF(ISTEXT(I981),VLOOKUP(M981,Liste!$B$2:$D$13,3,FALSE),"")</f>
        <v/>
      </c>
    </row>
    <row r="982" spans="8:14" x14ac:dyDescent="0.25">
      <c r="H982" s="31" t="str">
        <f t="shared" si="15"/>
        <v/>
      </c>
      <c r="I982" s="36"/>
      <c r="J982" s="34"/>
      <c r="K982" s="34"/>
      <c r="L982" s="40"/>
      <c r="M982" s="34" t="s">
        <v>94</v>
      </c>
      <c r="N982" s="35" t="str">
        <f>IF(ISTEXT(I982),VLOOKUP(M982,Liste!$B$2:$D$13,3,FALSE),"")</f>
        <v/>
      </c>
    </row>
    <row r="983" spans="8:14" x14ac:dyDescent="0.25">
      <c r="H983" s="31" t="str">
        <f t="shared" si="15"/>
        <v/>
      </c>
      <c r="I983" s="36"/>
      <c r="J983" s="34"/>
      <c r="K983" s="34"/>
      <c r="L983" s="40"/>
      <c r="M983" s="34" t="s">
        <v>94</v>
      </c>
      <c r="N983" s="35" t="str">
        <f>IF(ISTEXT(I983),VLOOKUP(M983,Liste!$B$2:$D$13,3,FALSE),"")</f>
        <v/>
      </c>
    </row>
    <row r="984" spans="8:14" x14ac:dyDescent="0.25">
      <c r="H984" s="31" t="str">
        <f t="shared" si="15"/>
        <v/>
      </c>
      <c r="I984" s="36"/>
      <c r="J984" s="34"/>
      <c r="K984" s="34"/>
      <c r="L984" s="40"/>
      <c r="M984" s="34" t="s">
        <v>94</v>
      </c>
      <c r="N984" s="35" t="str">
        <f>IF(ISTEXT(I984),VLOOKUP(M984,Liste!$B$2:$D$13,3,FALSE),"")</f>
        <v/>
      </c>
    </row>
    <row r="985" spans="8:14" x14ac:dyDescent="0.25">
      <c r="H985" s="31" t="str">
        <f t="shared" si="15"/>
        <v/>
      </c>
      <c r="I985" s="36"/>
      <c r="J985" s="34"/>
      <c r="K985" s="34"/>
      <c r="L985" s="40"/>
      <c r="M985" s="34" t="s">
        <v>94</v>
      </c>
      <c r="N985" s="35" t="str">
        <f>IF(ISTEXT(I985),VLOOKUP(M985,Liste!$B$2:$D$13,3,FALSE),"")</f>
        <v/>
      </c>
    </row>
    <row r="986" spans="8:14" x14ac:dyDescent="0.25">
      <c r="H986" s="31" t="str">
        <f t="shared" si="15"/>
        <v/>
      </c>
      <c r="I986" s="36"/>
      <c r="J986" s="34"/>
      <c r="K986" s="34"/>
      <c r="L986" s="40"/>
      <c r="M986" s="34" t="s">
        <v>94</v>
      </c>
      <c r="N986" s="35" t="str">
        <f>IF(ISTEXT(I986),VLOOKUP(M986,Liste!$B$2:$D$13,3,FALSE),"")</f>
        <v/>
      </c>
    </row>
    <row r="987" spans="8:14" x14ac:dyDescent="0.25">
      <c r="H987" s="31" t="str">
        <f t="shared" si="15"/>
        <v/>
      </c>
      <c r="I987" s="36"/>
      <c r="J987" s="34"/>
      <c r="K987" s="34"/>
      <c r="L987" s="40"/>
      <c r="M987" s="34" t="s">
        <v>94</v>
      </c>
      <c r="N987" s="35" t="str">
        <f>IF(ISTEXT(I987),VLOOKUP(M987,Liste!$B$2:$D$13,3,FALSE),"")</f>
        <v/>
      </c>
    </row>
    <row r="988" spans="8:14" x14ac:dyDescent="0.25">
      <c r="H988" s="31" t="str">
        <f t="shared" si="15"/>
        <v/>
      </c>
      <c r="I988" s="36"/>
      <c r="J988" s="34"/>
      <c r="K988" s="34"/>
      <c r="L988" s="40"/>
      <c r="M988" s="34" t="s">
        <v>94</v>
      </c>
      <c r="N988" s="35" t="str">
        <f>IF(ISTEXT(I988),VLOOKUP(M988,Liste!$B$2:$D$13,3,FALSE),"")</f>
        <v/>
      </c>
    </row>
    <row r="989" spans="8:14" x14ac:dyDescent="0.25">
      <c r="H989" s="31" t="str">
        <f t="shared" si="15"/>
        <v/>
      </c>
      <c r="I989" s="36"/>
      <c r="J989" s="34"/>
      <c r="K989" s="34"/>
      <c r="L989" s="40"/>
      <c r="M989" s="34" t="s">
        <v>94</v>
      </c>
      <c r="N989" s="35" t="str">
        <f>IF(ISTEXT(I989),VLOOKUP(M989,Liste!$B$2:$D$13,3,FALSE),"")</f>
        <v/>
      </c>
    </row>
    <row r="990" spans="8:14" x14ac:dyDescent="0.25">
      <c r="H990" s="31" t="str">
        <f t="shared" si="15"/>
        <v/>
      </c>
      <c r="I990" s="36"/>
      <c r="J990" s="34"/>
      <c r="K990" s="34"/>
      <c r="L990" s="40"/>
      <c r="M990" s="34" t="s">
        <v>94</v>
      </c>
      <c r="N990" s="35" t="str">
        <f>IF(ISTEXT(I990),VLOOKUP(M990,Liste!$B$2:$D$13,3,FALSE),"")</f>
        <v/>
      </c>
    </row>
    <row r="991" spans="8:14" x14ac:dyDescent="0.25">
      <c r="H991" s="31" t="str">
        <f t="shared" si="15"/>
        <v/>
      </c>
      <c r="I991" s="36"/>
      <c r="J991" s="34"/>
      <c r="K991" s="34"/>
      <c r="L991" s="40"/>
      <c r="M991" s="34" t="s">
        <v>94</v>
      </c>
      <c r="N991" s="35" t="str">
        <f>IF(ISTEXT(I991),VLOOKUP(M991,Liste!$B$2:$D$13,3,FALSE),"")</f>
        <v/>
      </c>
    </row>
    <row r="992" spans="8:14" x14ac:dyDescent="0.25">
      <c r="H992" s="31" t="str">
        <f t="shared" si="15"/>
        <v/>
      </c>
      <c r="I992" s="36"/>
      <c r="J992" s="34"/>
      <c r="K992" s="34"/>
      <c r="L992" s="40"/>
      <c r="M992" s="34" t="s">
        <v>94</v>
      </c>
      <c r="N992" s="35" t="str">
        <f>IF(ISTEXT(I992),VLOOKUP(M992,Liste!$B$2:$D$13,3,FALSE),"")</f>
        <v/>
      </c>
    </row>
    <row r="993" spans="8:14" x14ac:dyDescent="0.25">
      <c r="H993" s="31" t="str">
        <f t="shared" si="15"/>
        <v/>
      </c>
      <c r="I993" s="36"/>
      <c r="J993" s="34"/>
      <c r="K993" s="34"/>
      <c r="L993" s="40"/>
      <c r="M993" s="34" t="s">
        <v>94</v>
      </c>
      <c r="N993" s="35" t="str">
        <f>IF(ISTEXT(I993),VLOOKUP(M993,Liste!$B$2:$D$13,3,FALSE),"")</f>
        <v/>
      </c>
    </row>
    <row r="994" spans="8:14" x14ac:dyDescent="0.25">
      <c r="H994" s="31" t="str">
        <f t="shared" si="15"/>
        <v/>
      </c>
      <c r="I994" s="36"/>
      <c r="J994" s="34"/>
      <c r="K994" s="34"/>
      <c r="L994" s="40"/>
      <c r="M994" s="34" t="s">
        <v>94</v>
      </c>
      <c r="N994" s="35" t="str">
        <f>IF(ISTEXT(I994),VLOOKUP(M994,Liste!$B$2:$D$13,3,FALSE),"")</f>
        <v/>
      </c>
    </row>
    <row r="995" spans="8:14" x14ac:dyDescent="0.25">
      <c r="H995" s="31" t="str">
        <f t="shared" si="15"/>
        <v/>
      </c>
      <c r="I995" s="36"/>
      <c r="J995" s="34"/>
      <c r="K995" s="34"/>
      <c r="L995" s="40"/>
      <c r="M995" s="34" t="s">
        <v>94</v>
      </c>
      <c r="N995" s="35" t="str">
        <f>IF(ISTEXT(I995),VLOOKUP(M995,Liste!$B$2:$D$13,3,FALSE),"")</f>
        <v/>
      </c>
    </row>
    <row r="996" spans="8:14" x14ac:dyDescent="0.25">
      <c r="H996" s="31" t="str">
        <f t="shared" si="15"/>
        <v/>
      </c>
      <c r="I996" s="36"/>
      <c r="J996" s="34"/>
      <c r="K996" s="34"/>
      <c r="L996" s="40"/>
      <c r="M996" s="34" t="s">
        <v>94</v>
      </c>
      <c r="N996" s="35" t="str">
        <f>IF(ISTEXT(I996),VLOOKUP(M996,Liste!$B$2:$D$13,3,FALSE),"")</f>
        <v/>
      </c>
    </row>
    <row r="997" spans="8:14" x14ac:dyDescent="0.25">
      <c r="H997" s="31" t="str">
        <f t="shared" si="15"/>
        <v/>
      </c>
      <c r="I997" s="36"/>
      <c r="J997" s="34"/>
      <c r="K997" s="34"/>
      <c r="L997" s="40"/>
      <c r="M997" s="34" t="s">
        <v>94</v>
      </c>
      <c r="N997" s="35" t="str">
        <f>IF(ISTEXT(I997),VLOOKUP(M997,Liste!$B$2:$D$13,3,FALSE),"")</f>
        <v/>
      </c>
    </row>
    <row r="998" spans="8:14" x14ac:dyDescent="0.25">
      <c r="H998" s="31" t="str">
        <f t="shared" si="15"/>
        <v/>
      </c>
      <c r="I998" s="36"/>
      <c r="J998" s="34"/>
      <c r="K998" s="34"/>
      <c r="L998" s="40"/>
      <c r="M998" s="34" t="s">
        <v>94</v>
      </c>
      <c r="N998" s="35" t="str">
        <f>IF(ISTEXT(I998),VLOOKUP(M998,Liste!$B$2:$D$13,3,FALSE),"")</f>
        <v/>
      </c>
    </row>
    <row r="999" spans="8:14" x14ac:dyDescent="0.25">
      <c r="H999" s="31" t="str">
        <f t="shared" si="15"/>
        <v/>
      </c>
      <c r="I999" s="36"/>
      <c r="J999" s="34"/>
      <c r="K999" s="34"/>
      <c r="L999" s="40"/>
      <c r="M999" s="34" t="s">
        <v>94</v>
      </c>
      <c r="N999" s="35" t="str">
        <f>IF(ISTEXT(I999),VLOOKUP(M999,Liste!$B$2:$D$13,3,FALSE),"")</f>
        <v/>
      </c>
    </row>
    <row r="1000" spans="8:14" x14ac:dyDescent="0.25">
      <c r="H1000" s="31" t="str">
        <f t="shared" si="15"/>
        <v/>
      </c>
      <c r="I1000" s="36"/>
      <c r="J1000" s="34"/>
      <c r="K1000" s="34"/>
      <c r="L1000" s="40"/>
      <c r="M1000" s="34" t="s">
        <v>94</v>
      </c>
      <c r="N1000" s="35" t="str">
        <f>IF(ISTEXT(I1000),VLOOKUP(M1000,Liste!$B$2:$D$13,3,FALSE),"")</f>
        <v/>
      </c>
    </row>
    <row r="1001" spans="8:14" x14ac:dyDescent="0.25">
      <c r="H1001" s="31" t="str">
        <f t="shared" si="15"/>
        <v/>
      </c>
      <c r="I1001" s="36"/>
      <c r="J1001" s="34"/>
      <c r="K1001" s="34"/>
      <c r="L1001" s="40"/>
      <c r="M1001" s="34" t="s">
        <v>94</v>
      </c>
      <c r="N1001" s="35" t="str">
        <f>IF(ISTEXT(I1001),VLOOKUP(M1001,Liste!$B$2:$D$13,3,FALSE),"")</f>
        <v/>
      </c>
    </row>
    <row r="1002" spans="8:14" x14ac:dyDescent="0.25">
      <c r="H1002" s="31" t="str">
        <f>IF(ISTEXT(I1002),I1002&amp;" "&amp;J1002&amp;"x"&amp;K1002&amp;"mm²","")</f>
        <v/>
      </c>
      <c r="I1002" s="36"/>
      <c r="J1002" s="34"/>
      <c r="K1002" s="34"/>
      <c r="L1002" s="40"/>
      <c r="M1002" s="34" t="s">
        <v>94</v>
      </c>
      <c r="N1002" s="35" t="str">
        <f>IF(ISTEXT(I1002),VLOOKUP(M1002,Liste!$B$2:$D$13,3,FALSE),"")</f>
        <v/>
      </c>
    </row>
    <row r="1003" spans="8:14" x14ac:dyDescent="0.25">
      <c r="H1003" s="37" t="s">
        <v>126</v>
      </c>
    </row>
  </sheetData>
  <sheetProtection algorithmName="SHA-512" hashValue="rXljUqepoEv24Yu5MO6tRDmhNEIg2LYFZuzQoDL0jtLZ5ASL23BgchzVhaqb2TohKboO1wNbVkE44RdkvM1Csw==" saltValue="fO04WiLiwP09hv4JslvbMg==" spinCount="100000" sheet="1" selectLockedCells="1"/>
  <phoneticPr fontId="5" type="noConversion"/>
  <conditionalFormatting sqref="H2">
    <cfRule type="duplicateValues" dxfId="3" priority="4"/>
  </conditionalFormatting>
  <conditionalFormatting sqref="H3:H1002">
    <cfRule type="expression" dxfId="2" priority="2">
      <formula>H3=""</formula>
    </cfRule>
    <cfRule type="duplicateValues" dxfId="1" priority="5"/>
  </conditionalFormatting>
  <conditionalFormatting sqref="B2">
    <cfRule type="duplicateValues" dxfId="0" priority="1"/>
  </conditionalFormatting>
  <dataValidations count="1">
    <dataValidation type="list" allowBlank="1" showInputMessage="1" sqref="M3:M1002" xr:uid="{00000000-0002-0000-0100-000000000000}">
      <formula1>"-,CU,Alu"</formula1>
    </dataValidation>
  </dataValidations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Spannungsfall</vt:lpstr>
      <vt:lpstr>Liste</vt:lpstr>
    </vt:vector>
  </TitlesOfParts>
  <Company>test01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testi test</dc:creator>
  <cp:lastModifiedBy>Karl-Heinz Söldner</cp:lastModifiedBy>
  <dcterms:created xsi:type="dcterms:W3CDTF">2009-06-04T20:21:28Z</dcterms:created>
  <dcterms:modified xsi:type="dcterms:W3CDTF">2022-09-12T15:22:04Z</dcterms:modified>
</cp:coreProperties>
</file>