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ternet Seite\Info Material\"/>
    </mc:Choice>
  </mc:AlternateContent>
  <xr:revisionPtr revIDLastSave="0" documentId="13_ncr:1_{20B4D7C4-EB80-47E3-A31F-442EE1280D8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ngebot" sheetId="1" r:id="rId1"/>
    <sheet name="Druck" sheetId="4" r:id="rId2"/>
  </sheets>
  <definedNames>
    <definedName name="_xlnm._FilterDatabase" localSheetId="0" hidden="1">Angebot!$B$10:$AM$393</definedName>
    <definedName name="_xlnm._FilterDatabase" localSheetId="1" hidden="1">Druck!$B$10:$G$393</definedName>
    <definedName name="_xlnm.Print_Titles" localSheetId="1">Druck!$8:$9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8" i="4" l="1"/>
  <c r="B388" i="4"/>
  <c r="C388" i="4"/>
  <c r="A389" i="4"/>
  <c r="B389" i="4"/>
  <c r="C389" i="4"/>
  <c r="A390" i="4"/>
  <c r="B390" i="4"/>
  <c r="C390" i="4"/>
  <c r="A391" i="4"/>
  <c r="B391" i="4"/>
  <c r="C391" i="4"/>
  <c r="A392" i="4"/>
  <c r="B392" i="4"/>
  <c r="C392" i="4"/>
  <c r="A393" i="4"/>
  <c r="B393" i="4"/>
  <c r="C393" i="4"/>
  <c r="C387" i="4"/>
  <c r="B387" i="4"/>
  <c r="A387" i="4"/>
  <c r="G385" i="4"/>
  <c r="F385" i="4"/>
  <c r="E385" i="4"/>
  <c r="D385" i="4"/>
  <c r="C385" i="4"/>
  <c r="B385" i="4"/>
  <c r="A385" i="4"/>
  <c r="C384" i="4"/>
  <c r="B384" i="4"/>
  <c r="A384" i="4"/>
  <c r="C383" i="4"/>
  <c r="B383" i="4"/>
  <c r="A383" i="4"/>
  <c r="F382" i="4"/>
  <c r="E382" i="4"/>
  <c r="D382" i="4"/>
  <c r="C382" i="4"/>
  <c r="B382" i="4"/>
  <c r="A382" i="4"/>
  <c r="AI383" i="1"/>
  <c r="AJ383" i="1"/>
  <c r="W383" i="1"/>
  <c r="AM383" i="1" s="1"/>
  <c r="A100" i="4"/>
  <c r="B100" i="4"/>
  <c r="C100" i="4"/>
  <c r="A101" i="4"/>
  <c r="B101" i="4"/>
  <c r="C101" i="4"/>
  <c r="A102" i="4"/>
  <c r="B102" i="4"/>
  <c r="C102" i="4"/>
  <c r="A103" i="4"/>
  <c r="B103" i="4"/>
  <c r="C103" i="4"/>
  <c r="A104" i="4"/>
  <c r="B104" i="4"/>
  <c r="C104" i="4"/>
  <c r="A105" i="4"/>
  <c r="B105" i="4"/>
  <c r="C105" i="4"/>
  <c r="A106" i="4"/>
  <c r="B106" i="4"/>
  <c r="C106" i="4"/>
  <c r="A107" i="4"/>
  <c r="B107" i="4"/>
  <c r="C107" i="4"/>
  <c r="A108" i="4"/>
  <c r="B108" i="4"/>
  <c r="C108" i="4"/>
  <c r="A109" i="4"/>
  <c r="B109" i="4"/>
  <c r="C109" i="4"/>
  <c r="A110" i="4"/>
  <c r="B110" i="4"/>
  <c r="C110" i="4"/>
  <c r="A111" i="4"/>
  <c r="B111" i="4"/>
  <c r="C111" i="4"/>
  <c r="A112" i="4"/>
  <c r="B112" i="4"/>
  <c r="C112" i="4"/>
  <c r="A113" i="4"/>
  <c r="B113" i="4"/>
  <c r="C113" i="4"/>
  <c r="A114" i="4"/>
  <c r="B114" i="4"/>
  <c r="C114" i="4"/>
  <c r="A115" i="4"/>
  <c r="B115" i="4"/>
  <c r="C115" i="4"/>
  <c r="A116" i="4"/>
  <c r="B116" i="4"/>
  <c r="C116" i="4"/>
  <c r="A117" i="4"/>
  <c r="B117" i="4"/>
  <c r="C117" i="4"/>
  <c r="A118" i="4"/>
  <c r="B118" i="4"/>
  <c r="C118" i="4"/>
  <c r="A119" i="4"/>
  <c r="B119" i="4"/>
  <c r="C119" i="4"/>
  <c r="A120" i="4"/>
  <c r="B120" i="4"/>
  <c r="C120" i="4"/>
  <c r="A121" i="4"/>
  <c r="B121" i="4"/>
  <c r="C121" i="4"/>
  <c r="A122" i="4"/>
  <c r="B122" i="4"/>
  <c r="C122" i="4"/>
  <c r="A123" i="4"/>
  <c r="B123" i="4"/>
  <c r="C123" i="4"/>
  <c r="A124" i="4"/>
  <c r="B124" i="4"/>
  <c r="C124" i="4"/>
  <c r="A125" i="4"/>
  <c r="B125" i="4"/>
  <c r="C125" i="4"/>
  <c r="A126" i="4"/>
  <c r="B126" i="4"/>
  <c r="C126" i="4"/>
  <c r="A127" i="4"/>
  <c r="B127" i="4"/>
  <c r="C127" i="4"/>
  <c r="A128" i="4"/>
  <c r="B128" i="4"/>
  <c r="C128" i="4"/>
  <c r="A129" i="4"/>
  <c r="B129" i="4"/>
  <c r="C129" i="4"/>
  <c r="A130" i="4"/>
  <c r="B130" i="4"/>
  <c r="C130" i="4"/>
  <c r="A131" i="4"/>
  <c r="B131" i="4"/>
  <c r="C131" i="4"/>
  <c r="D131" i="4"/>
  <c r="E131" i="4"/>
  <c r="F131" i="4"/>
  <c r="A132" i="4"/>
  <c r="B132" i="4"/>
  <c r="C132" i="4"/>
  <c r="A133" i="4"/>
  <c r="B133" i="4"/>
  <c r="C133" i="4"/>
  <c r="A134" i="4"/>
  <c r="B134" i="4"/>
  <c r="C134" i="4"/>
  <c r="A135" i="4"/>
  <c r="B135" i="4"/>
  <c r="C135" i="4"/>
  <c r="A136" i="4"/>
  <c r="B136" i="4"/>
  <c r="C136" i="4"/>
  <c r="A137" i="4"/>
  <c r="B137" i="4"/>
  <c r="C137" i="4"/>
  <c r="A138" i="4"/>
  <c r="B138" i="4"/>
  <c r="C138" i="4"/>
  <c r="A139" i="4"/>
  <c r="B139" i="4"/>
  <c r="C139" i="4"/>
  <c r="A140" i="4"/>
  <c r="B140" i="4"/>
  <c r="C140" i="4"/>
  <c r="A141" i="4"/>
  <c r="B141" i="4"/>
  <c r="C141" i="4"/>
  <c r="A142" i="4"/>
  <c r="B142" i="4"/>
  <c r="C142" i="4"/>
  <c r="A143" i="4"/>
  <c r="B143" i="4"/>
  <c r="C143" i="4"/>
  <c r="A144" i="4"/>
  <c r="B144" i="4"/>
  <c r="C144" i="4"/>
  <c r="A145" i="4"/>
  <c r="B145" i="4"/>
  <c r="C145" i="4"/>
  <c r="A146" i="4"/>
  <c r="B146" i="4"/>
  <c r="C146" i="4"/>
  <c r="A147" i="4"/>
  <c r="B147" i="4"/>
  <c r="C147" i="4"/>
  <c r="A148" i="4"/>
  <c r="B148" i="4"/>
  <c r="C148" i="4"/>
  <c r="A149" i="4"/>
  <c r="B149" i="4"/>
  <c r="C149" i="4"/>
  <c r="A150" i="4"/>
  <c r="B150" i="4"/>
  <c r="C150" i="4"/>
  <c r="A151" i="4"/>
  <c r="B151" i="4"/>
  <c r="C151" i="4"/>
  <c r="A152" i="4"/>
  <c r="B152" i="4"/>
  <c r="C152" i="4"/>
  <c r="A153" i="4"/>
  <c r="B153" i="4"/>
  <c r="C153" i="4"/>
  <c r="A154" i="4"/>
  <c r="B154" i="4"/>
  <c r="C154" i="4"/>
  <c r="A155" i="4"/>
  <c r="B155" i="4"/>
  <c r="C155" i="4"/>
  <c r="A156" i="4"/>
  <c r="B156" i="4"/>
  <c r="C156" i="4"/>
  <c r="A157" i="4"/>
  <c r="B157" i="4"/>
  <c r="C157" i="4"/>
  <c r="A158" i="4"/>
  <c r="B158" i="4"/>
  <c r="C158" i="4"/>
  <c r="A159" i="4"/>
  <c r="B159" i="4"/>
  <c r="C159" i="4"/>
  <c r="A160" i="4"/>
  <c r="B160" i="4"/>
  <c r="C160" i="4"/>
  <c r="A161" i="4"/>
  <c r="B161" i="4"/>
  <c r="C161" i="4"/>
  <c r="A162" i="4"/>
  <c r="B162" i="4"/>
  <c r="C162" i="4"/>
  <c r="A163" i="4"/>
  <c r="B163" i="4"/>
  <c r="C163" i="4"/>
  <c r="A164" i="4"/>
  <c r="B164" i="4"/>
  <c r="C164" i="4"/>
  <c r="A165" i="4"/>
  <c r="B165" i="4"/>
  <c r="C165" i="4"/>
  <c r="A166" i="4"/>
  <c r="B166" i="4"/>
  <c r="C166" i="4"/>
  <c r="A167" i="4"/>
  <c r="B167" i="4"/>
  <c r="C167" i="4"/>
  <c r="D167" i="4"/>
  <c r="E167" i="4"/>
  <c r="F167" i="4"/>
  <c r="A168" i="4"/>
  <c r="B168" i="4"/>
  <c r="C168" i="4"/>
  <c r="A169" i="4"/>
  <c r="B169" i="4"/>
  <c r="C169" i="4"/>
  <c r="A170" i="4"/>
  <c r="B170" i="4"/>
  <c r="C170" i="4"/>
  <c r="A171" i="4"/>
  <c r="B171" i="4"/>
  <c r="C171" i="4"/>
  <c r="A172" i="4"/>
  <c r="B172" i="4"/>
  <c r="C172" i="4"/>
  <c r="A173" i="4"/>
  <c r="B173" i="4"/>
  <c r="C173" i="4"/>
  <c r="A174" i="4"/>
  <c r="B174" i="4"/>
  <c r="C174" i="4"/>
  <c r="A175" i="4"/>
  <c r="B175" i="4"/>
  <c r="C175" i="4"/>
  <c r="A176" i="4"/>
  <c r="B176" i="4"/>
  <c r="C176" i="4"/>
  <c r="A177" i="4"/>
  <c r="B177" i="4"/>
  <c r="C177" i="4"/>
  <c r="A178" i="4"/>
  <c r="B178" i="4"/>
  <c r="C178" i="4"/>
  <c r="A179" i="4"/>
  <c r="B179" i="4"/>
  <c r="C179" i="4"/>
  <c r="A180" i="4"/>
  <c r="B180" i="4"/>
  <c r="C180" i="4"/>
  <c r="A181" i="4"/>
  <c r="B181" i="4"/>
  <c r="C181" i="4"/>
  <c r="A182" i="4"/>
  <c r="B182" i="4"/>
  <c r="C182" i="4"/>
  <c r="A183" i="4"/>
  <c r="B183" i="4"/>
  <c r="C183" i="4"/>
  <c r="A184" i="4"/>
  <c r="B184" i="4"/>
  <c r="C184" i="4"/>
  <c r="A185" i="4"/>
  <c r="B185" i="4"/>
  <c r="C185" i="4"/>
  <c r="A186" i="4"/>
  <c r="B186" i="4"/>
  <c r="C186" i="4"/>
  <c r="A187" i="4"/>
  <c r="B187" i="4"/>
  <c r="C187" i="4"/>
  <c r="A188" i="4"/>
  <c r="B188" i="4"/>
  <c r="C188" i="4"/>
  <c r="A189" i="4"/>
  <c r="B189" i="4"/>
  <c r="C189" i="4"/>
  <c r="A190" i="4"/>
  <c r="B190" i="4"/>
  <c r="C190" i="4"/>
  <c r="A191" i="4"/>
  <c r="B191" i="4"/>
  <c r="C191" i="4"/>
  <c r="A192" i="4"/>
  <c r="B192" i="4"/>
  <c r="C192" i="4"/>
  <c r="A193" i="4"/>
  <c r="B193" i="4"/>
  <c r="C193" i="4"/>
  <c r="A194" i="4"/>
  <c r="B194" i="4"/>
  <c r="C194" i="4"/>
  <c r="A195" i="4"/>
  <c r="B195" i="4"/>
  <c r="C195" i="4"/>
  <c r="A196" i="4"/>
  <c r="B196" i="4"/>
  <c r="C196" i="4"/>
  <c r="A197" i="4"/>
  <c r="B197" i="4"/>
  <c r="C197" i="4"/>
  <c r="A198" i="4"/>
  <c r="B198" i="4"/>
  <c r="C198" i="4"/>
  <c r="A199" i="4"/>
  <c r="B199" i="4"/>
  <c r="C199" i="4"/>
  <c r="A200" i="4"/>
  <c r="B200" i="4"/>
  <c r="C200" i="4"/>
  <c r="A201" i="4"/>
  <c r="B201" i="4"/>
  <c r="C201" i="4"/>
  <c r="A202" i="4"/>
  <c r="B202" i="4"/>
  <c r="C202" i="4"/>
  <c r="A203" i="4"/>
  <c r="B203" i="4"/>
  <c r="C203" i="4"/>
  <c r="A204" i="4"/>
  <c r="B204" i="4"/>
  <c r="C204" i="4"/>
  <c r="A205" i="4"/>
  <c r="B205" i="4"/>
  <c r="C205" i="4"/>
  <c r="A206" i="4"/>
  <c r="B206" i="4"/>
  <c r="C206" i="4"/>
  <c r="A207" i="4"/>
  <c r="B207" i="4"/>
  <c r="C207" i="4"/>
  <c r="A208" i="4"/>
  <c r="B208" i="4"/>
  <c r="C208" i="4"/>
  <c r="A209" i="4"/>
  <c r="B209" i="4"/>
  <c r="C209" i="4"/>
  <c r="A210" i="4"/>
  <c r="B210" i="4"/>
  <c r="C210" i="4"/>
  <c r="A211" i="4"/>
  <c r="B211" i="4"/>
  <c r="C211" i="4"/>
  <c r="A212" i="4"/>
  <c r="B212" i="4"/>
  <c r="C212" i="4"/>
  <c r="A213" i="4"/>
  <c r="B213" i="4"/>
  <c r="C213" i="4"/>
  <c r="A214" i="4"/>
  <c r="B214" i="4"/>
  <c r="C214" i="4"/>
  <c r="A215" i="4"/>
  <c r="B215" i="4"/>
  <c r="C215" i="4"/>
  <c r="A216" i="4"/>
  <c r="B216" i="4"/>
  <c r="C216" i="4"/>
  <c r="A217" i="4"/>
  <c r="B217" i="4"/>
  <c r="C217" i="4"/>
  <c r="A218" i="4"/>
  <c r="B218" i="4"/>
  <c r="C218" i="4"/>
  <c r="A219" i="4"/>
  <c r="B219" i="4"/>
  <c r="C219" i="4"/>
  <c r="A220" i="4"/>
  <c r="B220" i="4"/>
  <c r="C220" i="4"/>
  <c r="A221" i="4"/>
  <c r="B221" i="4"/>
  <c r="C221" i="4"/>
  <c r="A222" i="4"/>
  <c r="B222" i="4"/>
  <c r="C222" i="4"/>
  <c r="A223" i="4"/>
  <c r="B223" i="4"/>
  <c r="C223" i="4"/>
  <c r="A224" i="4"/>
  <c r="B224" i="4"/>
  <c r="C224" i="4"/>
  <c r="A225" i="4"/>
  <c r="B225" i="4"/>
  <c r="C225" i="4"/>
  <c r="A226" i="4"/>
  <c r="B226" i="4"/>
  <c r="C226" i="4"/>
  <c r="A227" i="4"/>
  <c r="B227" i="4"/>
  <c r="C227" i="4"/>
  <c r="A228" i="4"/>
  <c r="B228" i="4"/>
  <c r="C228" i="4"/>
  <c r="A229" i="4"/>
  <c r="B229" i="4"/>
  <c r="C229" i="4"/>
  <c r="A230" i="4"/>
  <c r="B230" i="4"/>
  <c r="C230" i="4"/>
  <c r="A231" i="4"/>
  <c r="B231" i="4"/>
  <c r="C231" i="4"/>
  <c r="A232" i="4"/>
  <c r="B232" i="4"/>
  <c r="C232" i="4"/>
  <c r="A233" i="4"/>
  <c r="B233" i="4"/>
  <c r="C233" i="4"/>
  <c r="A234" i="4"/>
  <c r="B234" i="4"/>
  <c r="C234" i="4"/>
  <c r="A235" i="4"/>
  <c r="B235" i="4"/>
  <c r="C235" i="4"/>
  <c r="A236" i="4"/>
  <c r="B236" i="4"/>
  <c r="C236" i="4"/>
  <c r="A237" i="4"/>
  <c r="B237" i="4"/>
  <c r="C237" i="4"/>
  <c r="A238" i="4"/>
  <c r="B238" i="4"/>
  <c r="C238" i="4"/>
  <c r="A239" i="4"/>
  <c r="B239" i="4"/>
  <c r="C239" i="4"/>
  <c r="A240" i="4"/>
  <c r="B240" i="4"/>
  <c r="C240" i="4"/>
  <c r="A241" i="4"/>
  <c r="B241" i="4"/>
  <c r="C241" i="4"/>
  <c r="A242" i="4"/>
  <c r="B242" i="4"/>
  <c r="C242" i="4"/>
  <c r="A243" i="4"/>
  <c r="B243" i="4"/>
  <c r="C243" i="4"/>
  <c r="A244" i="4"/>
  <c r="B244" i="4"/>
  <c r="C244" i="4"/>
  <c r="A245" i="4"/>
  <c r="B245" i="4"/>
  <c r="C245" i="4"/>
  <c r="A246" i="4"/>
  <c r="B246" i="4"/>
  <c r="C246" i="4"/>
  <c r="A247" i="4"/>
  <c r="B247" i="4"/>
  <c r="C247" i="4"/>
  <c r="A248" i="4"/>
  <c r="B248" i="4"/>
  <c r="C248" i="4"/>
  <c r="A249" i="4"/>
  <c r="B249" i="4"/>
  <c r="C249" i="4"/>
  <c r="A250" i="4"/>
  <c r="B250" i="4"/>
  <c r="C250" i="4"/>
  <c r="A251" i="4"/>
  <c r="B251" i="4"/>
  <c r="C251" i="4"/>
  <c r="A252" i="4"/>
  <c r="B252" i="4"/>
  <c r="C252" i="4"/>
  <c r="D252" i="4"/>
  <c r="E252" i="4"/>
  <c r="F252" i="4"/>
  <c r="A253" i="4"/>
  <c r="B253" i="4"/>
  <c r="C253" i="4"/>
  <c r="A254" i="4"/>
  <c r="B254" i="4"/>
  <c r="C254" i="4"/>
  <c r="A255" i="4"/>
  <c r="B255" i="4"/>
  <c r="C255" i="4"/>
  <c r="A256" i="4"/>
  <c r="B256" i="4"/>
  <c r="C256" i="4"/>
  <c r="A257" i="4"/>
  <c r="B257" i="4"/>
  <c r="C257" i="4"/>
  <c r="A258" i="4"/>
  <c r="B258" i="4"/>
  <c r="C258" i="4"/>
  <c r="A259" i="4"/>
  <c r="B259" i="4"/>
  <c r="C259" i="4"/>
  <c r="A260" i="4"/>
  <c r="B260" i="4"/>
  <c r="C260" i="4"/>
  <c r="A261" i="4"/>
  <c r="B261" i="4"/>
  <c r="C261" i="4"/>
  <c r="A262" i="4"/>
  <c r="B262" i="4"/>
  <c r="C262" i="4"/>
  <c r="A263" i="4"/>
  <c r="B263" i="4"/>
  <c r="C263" i="4"/>
  <c r="A264" i="4"/>
  <c r="B264" i="4"/>
  <c r="C264" i="4"/>
  <c r="A265" i="4"/>
  <c r="B265" i="4"/>
  <c r="C265" i="4"/>
  <c r="A266" i="4"/>
  <c r="B266" i="4"/>
  <c r="C266" i="4"/>
  <c r="A267" i="4"/>
  <c r="B267" i="4"/>
  <c r="C267" i="4"/>
  <c r="A268" i="4"/>
  <c r="B268" i="4"/>
  <c r="C268" i="4"/>
  <c r="A269" i="4"/>
  <c r="B269" i="4"/>
  <c r="C269" i="4"/>
  <c r="A270" i="4"/>
  <c r="B270" i="4"/>
  <c r="C270" i="4"/>
  <c r="A271" i="4"/>
  <c r="B271" i="4"/>
  <c r="C271" i="4"/>
  <c r="A272" i="4"/>
  <c r="B272" i="4"/>
  <c r="C272" i="4"/>
  <c r="D272" i="4"/>
  <c r="G272" i="4" s="1"/>
  <c r="E272" i="4"/>
  <c r="F272" i="4"/>
  <c r="A273" i="4"/>
  <c r="B273" i="4"/>
  <c r="C273" i="4"/>
  <c r="A274" i="4"/>
  <c r="B274" i="4"/>
  <c r="C274" i="4"/>
  <c r="A275" i="4"/>
  <c r="B275" i="4"/>
  <c r="C275" i="4"/>
  <c r="A276" i="4"/>
  <c r="B276" i="4"/>
  <c r="C276" i="4"/>
  <c r="A277" i="4"/>
  <c r="B277" i="4"/>
  <c r="C277" i="4"/>
  <c r="A278" i="4"/>
  <c r="B278" i="4"/>
  <c r="C278" i="4"/>
  <c r="A279" i="4"/>
  <c r="B279" i="4"/>
  <c r="C279" i="4"/>
  <c r="A280" i="4"/>
  <c r="B280" i="4"/>
  <c r="C280" i="4"/>
  <c r="A281" i="4"/>
  <c r="B281" i="4"/>
  <c r="C281" i="4"/>
  <c r="A282" i="4"/>
  <c r="B282" i="4"/>
  <c r="C282" i="4"/>
  <c r="A283" i="4"/>
  <c r="B283" i="4"/>
  <c r="C283" i="4"/>
  <c r="A284" i="4"/>
  <c r="B284" i="4"/>
  <c r="C284" i="4"/>
  <c r="A285" i="4"/>
  <c r="B285" i="4"/>
  <c r="C285" i="4"/>
  <c r="A286" i="4"/>
  <c r="B286" i="4"/>
  <c r="C286" i="4"/>
  <c r="A287" i="4"/>
  <c r="B287" i="4"/>
  <c r="C287" i="4"/>
  <c r="A288" i="4"/>
  <c r="B288" i="4"/>
  <c r="C288" i="4"/>
  <c r="A289" i="4"/>
  <c r="B289" i="4"/>
  <c r="C289" i="4"/>
  <c r="A290" i="4"/>
  <c r="B290" i="4"/>
  <c r="C290" i="4"/>
  <c r="A291" i="4"/>
  <c r="B291" i="4"/>
  <c r="C291" i="4"/>
  <c r="A292" i="4"/>
  <c r="B292" i="4"/>
  <c r="C292" i="4"/>
  <c r="D292" i="4"/>
  <c r="E292" i="4"/>
  <c r="F292" i="4"/>
  <c r="A293" i="4"/>
  <c r="B293" i="4"/>
  <c r="C293" i="4"/>
  <c r="A294" i="4"/>
  <c r="B294" i="4"/>
  <c r="C294" i="4"/>
  <c r="A295" i="4"/>
  <c r="B295" i="4"/>
  <c r="C295" i="4"/>
  <c r="A296" i="4"/>
  <c r="B296" i="4"/>
  <c r="C296" i="4"/>
  <c r="A297" i="4"/>
  <c r="B297" i="4"/>
  <c r="C297" i="4"/>
  <c r="A298" i="4"/>
  <c r="B298" i="4"/>
  <c r="C298" i="4"/>
  <c r="A299" i="4"/>
  <c r="B299" i="4"/>
  <c r="C299" i="4"/>
  <c r="A300" i="4"/>
  <c r="B300" i="4"/>
  <c r="C300" i="4"/>
  <c r="A301" i="4"/>
  <c r="B301" i="4"/>
  <c r="C301" i="4"/>
  <c r="A302" i="4"/>
  <c r="B302" i="4"/>
  <c r="C302" i="4"/>
  <c r="A303" i="4"/>
  <c r="B303" i="4"/>
  <c r="C303" i="4"/>
  <c r="A304" i="4"/>
  <c r="B304" i="4"/>
  <c r="C304" i="4"/>
  <c r="A305" i="4"/>
  <c r="B305" i="4"/>
  <c r="C305" i="4"/>
  <c r="A306" i="4"/>
  <c r="B306" i="4"/>
  <c r="C306" i="4"/>
  <c r="A307" i="4"/>
  <c r="B307" i="4"/>
  <c r="C307" i="4"/>
  <c r="A308" i="4"/>
  <c r="B308" i="4"/>
  <c r="C308" i="4"/>
  <c r="A309" i="4"/>
  <c r="B309" i="4"/>
  <c r="C309" i="4"/>
  <c r="A310" i="4"/>
  <c r="B310" i="4"/>
  <c r="C310" i="4"/>
  <c r="A311" i="4"/>
  <c r="B311" i="4"/>
  <c r="C311" i="4"/>
  <c r="A312" i="4"/>
  <c r="B312" i="4"/>
  <c r="C312" i="4"/>
  <c r="A313" i="4"/>
  <c r="B313" i="4"/>
  <c r="C313" i="4"/>
  <c r="A314" i="4"/>
  <c r="B314" i="4"/>
  <c r="C314" i="4"/>
  <c r="A315" i="4"/>
  <c r="B315" i="4"/>
  <c r="C315" i="4"/>
  <c r="A316" i="4"/>
  <c r="B316" i="4"/>
  <c r="C316" i="4"/>
  <c r="A317" i="4"/>
  <c r="B317" i="4"/>
  <c r="C317" i="4"/>
  <c r="D317" i="4"/>
  <c r="E317" i="4"/>
  <c r="F317" i="4"/>
  <c r="A318" i="4"/>
  <c r="B318" i="4"/>
  <c r="C318" i="4"/>
  <c r="A319" i="4"/>
  <c r="B319" i="4"/>
  <c r="C319" i="4"/>
  <c r="A320" i="4"/>
  <c r="B320" i="4"/>
  <c r="C320" i="4"/>
  <c r="A321" i="4"/>
  <c r="B321" i="4"/>
  <c r="C321" i="4"/>
  <c r="A322" i="4"/>
  <c r="B322" i="4"/>
  <c r="C322" i="4"/>
  <c r="D322" i="4"/>
  <c r="E322" i="4"/>
  <c r="F322" i="4"/>
  <c r="A323" i="4"/>
  <c r="B323" i="4"/>
  <c r="C323" i="4"/>
  <c r="A324" i="4"/>
  <c r="B324" i="4"/>
  <c r="C324" i="4"/>
  <c r="A325" i="4"/>
  <c r="B325" i="4"/>
  <c r="C325" i="4"/>
  <c r="A326" i="4"/>
  <c r="B326" i="4"/>
  <c r="C326" i="4"/>
  <c r="A327" i="4"/>
  <c r="B327" i="4"/>
  <c r="C327" i="4"/>
  <c r="A328" i="4"/>
  <c r="B328" i="4"/>
  <c r="C328" i="4"/>
  <c r="A329" i="4"/>
  <c r="B329" i="4"/>
  <c r="C329" i="4"/>
  <c r="A330" i="4"/>
  <c r="B330" i="4"/>
  <c r="C330" i="4"/>
  <c r="D330" i="4"/>
  <c r="E330" i="4"/>
  <c r="F330" i="4"/>
  <c r="A331" i="4"/>
  <c r="B331" i="4"/>
  <c r="C331" i="4"/>
  <c r="A332" i="4"/>
  <c r="B332" i="4"/>
  <c r="C332" i="4"/>
  <c r="A333" i="4"/>
  <c r="B333" i="4"/>
  <c r="C333" i="4"/>
  <c r="A334" i="4"/>
  <c r="B334" i="4"/>
  <c r="C334" i="4"/>
  <c r="A335" i="4"/>
  <c r="B335" i="4"/>
  <c r="C335" i="4"/>
  <c r="A336" i="4"/>
  <c r="B336" i="4"/>
  <c r="C336" i="4"/>
  <c r="A337" i="4"/>
  <c r="B337" i="4"/>
  <c r="C337" i="4"/>
  <c r="A338" i="4"/>
  <c r="B338" i="4"/>
  <c r="C338" i="4"/>
  <c r="A339" i="4"/>
  <c r="B339" i="4"/>
  <c r="C339" i="4"/>
  <c r="A340" i="4"/>
  <c r="B340" i="4"/>
  <c r="C340" i="4"/>
  <c r="A341" i="4"/>
  <c r="B341" i="4"/>
  <c r="C341" i="4"/>
  <c r="D341" i="4"/>
  <c r="E341" i="4"/>
  <c r="F341" i="4"/>
  <c r="A342" i="4"/>
  <c r="B342" i="4"/>
  <c r="C342" i="4"/>
  <c r="A343" i="4"/>
  <c r="B343" i="4"/>
  <c r="C343" i="4"/>
  <c r="A344" i="4"/>
  <c r="B344" i="4"/>
  <c r="C344" i="4"/>
  <c r="A345" i="4"/>
  <c r="B345" i="4"/>
  <c r="C345" i="4"/>
  <c r="A346" i="4"/>
  <c r="B346" i="4"/>
  <c r="C346" i="4"/>
  <c r="A347" i="4"/>
  <c r="B347" i="4"/>
  <c r="C347" i="4"/>
  <c r="A348" i="4"/>
  <c r="B348" i="4"/>
  <c r="C348" i="4"/>
  <c r="A349" i="4"/>
  <c r="B349" i="4"/>
  <c r="C349" i="4"/>
  <c r="A350" i="4"/>
  <c r="B350" i="4"/>
  <c r="C350" i="4"/>
  <c r="A351" i="4"/>
  <c r="B351" i="4"/>
  <c r="C351" i="4"/>
  <c r="A352" i="4"/>
  <c r="B352" i="4"/>
  <c r="C352" i="4"/>
  <c r="D352" i="4"/>
  <c r="E352" i="4"/>
  <c r="F352" i="4"/>
  <c r="A353" i="4"/>
  <c r="B353" i="4"/>
  <c r="C353" i="4"/>
  <c r="A354" i="4"/>
  <c r="B354" i="4"/>
  <c r="C354" i="4"/>
  <c r="A355" i="4"/>
  <c r="B355" i="4"/>
  <c r="C355" i="4"/>
  <c r="A356" i="4"/>
  <c r="B356" i="4"/>
  <c r="C356" i="4"/>
  <c r="A357" i="4"/>
  <c r="B357" i="4"/>
  <c r="C357" i="4"/>
  <c r="A358" i="4"/>
  <c r="B358" i="4"/>
  <c r="C358" i="4"/>
  <c r="A359" i="4"/>
  <c r="B359" i="4"/>
  <c r="C359" i="4"/>
  <c r="A360" i="4"/>
  <c r="B360" i="4"/>
  <c r="C360" i="4"/>
  <c r="A361" i="4"/>
  <c r="B361" i="4"/>
  <c r="C361" i="4"/>
  <c r="A362" i="4"/>
  <c r="B362" i="4"/>
  <c r="C362" i="4"/>
  <c r="A363" i="4"/>
  <c r="B363" i="4"/>
  <c r="C363" i="4"/>
  <c r="A364" i="4"/>
  <c r="B364" i="4"/>
  <c r="C364" i="4"/>
  <c r="A365" i="4"/>
  <c r="B365" i="4"/>
  <c r="C365" i="4"/>
  <c r="A366" i="4"/>
  <c r="B366" i="4"/>
  <c r="C366" i="4"/>
  <c r="A367" i="4"/>
  <c r="B367" i="4"/>
  <c r="C367" i="4"/>
  <c r="A368" i="4"/>
  <c r="B368" i="4"/>
  <c r="C368" i="4"/>
  <c r="A369" i="4"/>
  <c r="B369" i="4"/>
  <c r="C369" i="4"/>
  <c r="A370" i="4"/>
  <c r="B370" i="4"/>
  <c r="C370" i="4"/>
  <c r="A371" i="4"/>
  <c r="B371" i="4"/>
  <c r="C371" i="4"/>
  <c r="A372" i="4"/>
  <c r="B372" i="4"/>
  <c r="C372" i="4"/>
  <c r="A373" i="4"/>
  <c r="B373" i="4"/>
  <c r="C373" i="4"/>
  <c r="A374" i="4"/>
  <c r="B374" i="4"/>
  <c r="C374" i="4"/>
  <c r="A375" i="4"/>
  <c r="B375" i="4"/>
  <c r="C375" i="4"/>
  <c r="A376" i="4"/>
  <c r="B376" i="4"/>
  <c r="C376" i="4"/>
  <c r="A377" i="4"/>
  <c r="B377" i="4"/>
  <c r="C377" i="4"/>
  <c r="A378" i="4"/>
  <c r="B378" i="4"/>
  <c r="C378" i="4"/>
  <c r="A379" i="4"/>
  <c r="B379" i="4"/>
  <c r="C379" i="4"/>
  <c r="A380" i="4"/>
  <c r="B380" i="4"/>
  <c r="C380" i="4"/>
  <c r="A381" i="4"/>
  <c r="B381" i="4"/>
  <c r="C381" i="4"/>
  <c r="A386" i="4"/>
  <c r="B386" i="4"/>
  <c r="C386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A53" i="4"/>
  <c r="B53" i="4"/>
  <c r="C53" i="4"/>
  <c r="A54" i="4"/>
  <c r="B54" i="4"/>
  <c r="C54" i="4"/>
  <c r="A55" i="4"/>
  <c r="B55" i="4"/>
  <c r="C55" i="4"/>
  <c r="A56" i="4"/>
  <c r="B56" i="4"/>
  <c r="C56" i="4"/>
  <c r="A57" i="4"/>
  <c r="B57" i="4"/>
  <c r="C57" i="4"/>
  <c r="A58" i="4"/>
  <c r="B58" i="4"/>
  <c r="C58" i="4"/>
  <c r="A59" i="4"/>
  <c r="B59" i="4"/>
  <c r="C59" i="4"/>
  <c r="A60" i="4"/>
  <c r="B60" i="4"/>
  <c r="C60" i="4"/>
  <c r="A61" i="4"/>
  <c r="B61" i="4"/>
  <c r="C61" i="4"/>
  <c r="A62" i="4"/>
  <c r="B62" i="4"/>
  <c r="C62" i="4"/>
  <c r="A63" i="4"/>
  <c r="B63" i="4"/>
  <c r="C63" i="4"/>
  <c r="A64" i="4"/>
  <c r="B64" i="4"/>
  <c r="C64" i="4"/>
  <c r="A65" i="4"/>
  <c r="B65" i="4"/>
  <c r="C65" i="4"/>
  <c r="A66" i="4"/>
  <c r="B66" i="4"/>
  <c r="C66" i="4"/>
  <c r="A67" i="4"/>
  <c r="B67" i="4"/>
  <c r="C67" i="4"/>
  <c r="A68" i="4"/>
  <c r="B68" i="4"/>
  <c r="C68" i="4"/>
  <c r="A69" i="4"/>
  <c r="B69" i="4"/>
  <c r="C69" i="4"/>
  <c r="A70" i="4"/>
  <c r="B70" i="4"/>
  <c r="C70" i="4"/>
  <c r="A71" i="4"/>
  <c r="B71" i="4"/>
  <c r="C71" i="4"/>
  <c r="A72" i="4"/>
  <c r="B72" i="4"/>
  <c r="C72" i="4"/>
  <c r="A73" i="4"/>
  <c r="B73" i="4"/>
  <c r="C73" i="4"/>
  <c r="A74" i="4"/>
  <c r="B74" i="4"/>
  <c r="C74" i="4"/>
  <c r="A75" i="4"/>
  <c r="B75" i="4"/>
  <c r="C75" i="4"/>
  <c r="A76" i="4"/>
  <c r="B76" i="4"/>
  <c r="C76" i="4"/>
  <c r="A77" i="4"/>
  <c r="B77" i="4"/>
  <c r="C77" i="4"/>
  <c r="A78" i="4"/>
  <c r="B78" i="4"/>
  <c r="C78" i="4"/>
  <c r="A79" i="4"/>
  <c r="B79" i="4"/>
  <c r="C79" i="4"/>
  <c r="A80" i="4"/>
  <c r="B80" i="4"/>
  <c r="C80" i="4"/>
  <c r="A81" i="4"/>
  <c r="B81" i="4"/>
  <c r="C81" i="4"/>
  <c r="A82" i="4"/>
  <c r="B82" i="4"/>
  <c r="C82" i="4"/>
  <c r="A83" i="4"/>
  <c r="B83" i="4"/>
  <c r="C83" i="4"/>
  <c r="A84" i="4"/>
  <c r="B84" i="4"/>
  <c r="C84" i="4"/>
  <c r="A85" i="4"/>
  <c r="B85" i="4"/>
  <c r="C85" i="4"/>
  <c r="A86" i="4"/>
  <c r="B86" i="4"/>
  <c r="C86" i="4"/>
  <c r="A87" i="4"/>
  <c r="B87" i="4"/>
  <c r="C87" i="4"/>
  <c r="A88" i="4"/>
  <c r="B88" i="4"/>
  <c r="C88" i="4"/>
  <c r="A89" i="4"/>
  <c r="B89" i="4"/>
  <c r="C89" i="4"/>
  <c r="A90" i="4"/>
  <c r="B90" i="4"/>
  <c r="C90" i="4"/>
  <c r="A91" i="4"/>
  <c r="B91" i="4"/>
  <c r="C91" i="4"/>
  <c r="A92" i="4"/>
  <c r="B92" i="4"/>
  <c r="C92" i="4"/>
  <c r="A93" i="4"/>
  <c r="B93" i="4"/>
  <c r="C93" i="4"/>
  <c r="A94" i="4"/>
  <c r="B94" i="4"/>
  <c r="C94" i="4"/>
  <c r="A95" i="4"/>
  <c r="B95" i="4"/>
  <c r="C95" i="4"/>
  <c r="A96" i="4"/>
  <c r="B96" i="4"/>
  <c r="C96" i="4"/>
  <c r="A97" i="4"/>
  <c r="B97" i="4"/>
  <c r="C97" i="4"/>
  <c r="A98" i="4"/>
  <c r="B98" i="4"/>
  <c r="C98" i="4"/>
  <c r="G252" i="4" l="1"/>
  <c r="G382" i="4"/>
  <c r="D383" i="4"/>
  <c r="AK383" i="1"/>
  <c r="G383" i="4"/>
  <c r="G131" i="4"/>
  <c r="G352" i="4"/>
  <c r="G330" i="4"/>
  <c r="G292" i="4"/>
  <c r="G167" i="4"/>
  <c r="AH383" i="1"/>
  <c r="G322" i="4"/>
  <c r="G341" i="4"/>
  <c r="G317" i="4"/>
  <c r="W384" i="1"/>
  <c r="D384" i="4" s="1"/>
  <c r="G384" i="4" s="1"/>
  <c r="AL383" i="1" l="1"/>
  <c r="F383" i="4" s="1"/>
  <c r="E383" i="4"/>
  <c r="D99" i="4"/>
  <c r="C99" i="4"/>
  <c r="E99" i="4"/>
  <c r="F99" i="4"/>
  <c r="B99" i="4"/>
  <c r="A99" i="4"/>
  <c r="AJ384" i="1"/>
  <c r="AI384" i="1"/>
  <c r="AM384" i="1"/>
  <c r="G99" i="4" l="1"/>
  <c r="AK384" i="1"/>
  <c r="AH384" i="1"/>
  <c r="E384" i="4" s="1"/>
  <c r="AG2" i="1"/>
  <c r="A10" i="4"/>
  <c r="W115" i="1"/>
  <c r="D115" i="4" s="1"/>
  <c r="G115" i="4" s="1"/>
  <c r="AJ226" i="1"/>
  <c r="W226" i="1"/>
  <c r="D226" i="4" s="1"/>
  <c r="G226" i="4" s="1"/>
  <c r="W225" i="1"/>
  <c r="D225" i="4" s="1"/>
  <c r="G225" i="4" s="1"/>
  <c r="W189" i="1"/>
  <c r="D189" i="4" s="1"/>
  <c r="G189" i="4" s="1"/>
  <c r="W190" i="1"/>
  <c r="D190" i="4" s="1"/>
  <c r="G190" i="4" s="1"/>
  <c r="W224" i="1"/>
  <c r="D224" i="4" s="1"/>
  <c r="G224" i="4" s="1"/>
  <c r="W146" i="1"/>
  <c r="D146" i="4" s="1"/>
  <c r="G146" i="4" s="1"/>
  <c r="W140" i="1"/>
  <c r="D140" i="4" s="1"/>
  <c r="G140" i="4" s="1"/>
  <c r="W73" i="1"/>
  <c r="D73" i="4" s="1"/>
  <c r="G73" i="4" s="1"/>
  <c r="W70" i="1"/>
  <c r="D70" i="4" s="1"/>
  <c r="G70" i="4" s="1"/>
  <c r="W84" i="1"/>
  <c r="D84" i="4" s="1"/>
  <c r="G84" i="4" s="1"/>
  <c r="W82" i="1"/>
  <c r="D82" i="4" s="1"/>
  <c r="G82" i="4" s="1"/>
  <c r="W56" i="1"/>
  <c r="D56" i="4" s="1"/>
  <c r="G56" i="4" s="1"/>
  <c r="W67" i="1"/>
  <c r="D67" i="4" s="1"/>
  <c r="G67" i="4" s="1"/>
  <c r="W46" i="1"/>
  <c r="D46" i="4" s="1"/>
  <c r="G46" i="4" s="1"/>
  <c r="W58" i="1"/>
  <c r="D58" i="4" s="1"/>
  <c r="G58" i="4" s="1"/>
  <c r="W60" i="1"/>
  <c r="D60" i="4" s="1"/>
  <c r="G60" i="4" s="1"/>
  <c r="W15" i="1"/>
  <c r="D15" i="4" s="1"/>
  <c r="G15" i="4" s="1"/>
  <c r="W52" i="1"/>
  <c r="D52" i="4" s="1"/>
  <c r="G52" i="4" s="1"/>
  <c r="W44" i="1"/>
  <c r="D44" i="4" s="1"/>
  <c r="G44" i="4" s="1"/>
  <c r="W13" i="1"/>
  <c r="D13" i="4" s="1"/>
  <c r="G13" i="4" s="1"/>
  <c r="AG383" i="1" l="1"/>
  <c r="AG297" i="1"/>
  <c r="AG298" i="1"/>
  <c r="AG304" i="1"/>
  <c r="AG310" i="1"/>
  <c r="AG316" i="1"/>
  <c r="AG324" i="1"/>
  <c r="AG331" i="1"/>
  <c r="AG337" i="1"/>
  <c r="AG344" i="1"/>
  <c r="AG350" i="1"/>
  <c r="AG357" i="1"/>
  <c r="AG363" i="1"/>
  <c r="AG369" i="1"/>
  <c r="AG375" i="1"/>
  <c r="AG381" i="1"/>
  <c r="AG390" i="1"/>
  <c r="AG14" i="1"/>
  <c r="AG20" i="1"/>
  <c r="AG26" i="1"/>
  <c r="AG32" i="1"/>
  <c r="AG38" i="1"/>
  <c r="AG44" i="1"/>
  <c r="AG50" i="1"/>
  <c r="AG56" i="1"/>
  <c r="AG62" i="1"/>
  <c r="AG68" i="1"/>
  <c r="AG74" i="1"/>
  <c r="AG80" i="1"/>
  <c r="AG86" i="1"/>
  <c r="AG92" i="1"/>
  <c r="AG98" i="1"/>
  <c r="AG105" i="1"/>
  <c r="AG111" i="1"/>
  <c r="AG117" i="1"/>
  <c r="AG123" i="1"/>
  <c r="AG129" i="1"/>
  <c r="AG136" i="1"/>
  <c r="AG142" i="1"/>
  <c r="AG148" i="1"/>
  <c r="AG154" i="1"/>
  <c r="AG160" i="1"/>
  <c r="AG166" i="1"/>
  <c r="AG173" i="1"/>
  <c r="AG179" i="1"/>
  <c r="AG185" i="1"/>
  <c r="AG191" i="1"/>
  <c r="AG197" i="1"/>
  <c r="AG203" i="1"/>
  <c r="AG209" i="1"/>
  <c r="AG215" i="1"/>
  <c r="AG221" i="1"/>
  <c r="AG227" i="1"/>
  <c r="AG233" i="1"/>
  <c r="AG239" i="1"/>
  <c r="AG245" i="1"/>
  <c r="AG251" i="1"/>
  <c r="AG258" i="1"/>
  <c r="AG264" i="1"/>
  <c r="AG270" i="1"/>
  <c r="AG277" i="1"/>
  <c r="AG283" i="1"/>
  <c r="AG289" i="1"/>
  <c r="AG299" i="1"/>
  <c r="AG311" i="1"/>
  <c r="AG318" i="1"/>
  <c r="AG325" i="1"/>
  <c r="AG338" i="1"/>
  <c r="AG351" i="1"/>
  <c r="AG358" i="1"/>
  <c r="AG370" i="1"/>
  <c r="AG384" i="1"/>
  <c r="AG15" i="1"/>
  <c r="AG21" i="1"/>
  <c r="AG33" i="1"/>
  <c r="AG45" i="1"/>
  <c r="AG51" i="1"/>
  <c r="AG69" i="1"/>
  <c r="AG81" i="1"/>
  <c r="AG93" i="1"/>
  <c r="AG100" i="1"/>
  <c r="AG112" i="1"/>
  <c r="AG118" i="1"/>
  <c r="AG130" i="1"/>
  <c r="AG143" i="1"/>
  <c r="AG155" i="1"/>
  <c r="AG168" i="1"/>
  <c r="AG293" i="1"/>
  <c r="AG305" i="1"/>
  <c r="AG332" i="1"/>
  <c r="AG345" i="1"/>
  <c r="AG364" i="1"/>
  <c r="AG376" i="1"/>
  <c r="AG391" i="1"/>
  <c r="AG27" i="1"/>
  <c r="AG39" i="1"/>
  <c r="AG57" i="1"/>
  <c r="AG63" i="1"/>
  <c r="AG75" i="1"/>
  <c r="AG87" i="1"/>
  <c r="AG106" i="1"/>
  <c r="AG124" i="1"/>
  <c r="AG137" i="1"/>
  <c r="AG149" i="1"/>
  <c r="AG161" i="1"/>
  <c r="AG294" i="1"/>
  <c r="AG300" i="1"/>
  <c r="AG306" i="1"/>
  <c r="AG312" i="1"/>
  <c r="AG319" i="1"/>
  <c r="AG326" i="1"/>
  <c r="AG333" i="1"/>
  <c r="AG339" i="1"/>
  <c r="AG346" i="1"/>
  <c r="AG353" i="1"/>
  <c r="AG359" i="1"/>
  <c r="AG365" i="1"/>
  <c r="AG371" i="1"/>
  <c r="AG377" i="1"/>
  <c r="AG386" i="1"/>
  <c r="AG392" i="1"/>
  <c r="AG16" i="1"/>
  <c r="AG22" i="1"/>
  <c r="AG28" i="1"/>
  <c r="AG34" i="1"/>
  <c r="AG40" i="1"/>
  <c r="AG46" i="1"/>
  <c r="AG52" i="1"/>
  <c r="AG58" i="1"/>
  <c r="AG64" i="1"/>
  <c r="AG70" i="1"/>
  <c r="AG76" i="1"/>
  <c r="AG82" i="1"/>
  <c r="AG88" i="1"/>
  <c r="AG94" i="1"/>
  <c r="AG101" i="1"/>
  <c r="AG107" i="1"/>
  <c r="AG113" i="1"/>
  <c r="AG119" i="1"/>
  <c r="AG125" i="1"/>
  <c r="AG132" i="1"/>
  <c r="AG138" i="1"/>
  <c r="AG144" i="1"/>
  <c r="AG150" i="1"/>
  <c r="AG156" i="1"/>
  <c r="AG162" i="1"/>
  <c r="AG169" i="1"/>
  <c r="AG175" i="1"/>
  <c r="AG181" i="1"/>
  <c r="AG187" i="1"/>
  <c r="AG193" i="1"/>
  <c r="AG199" i="1"/>
  <c r="AG205" i="1"/>
  <c r="AG211" i="1"/>
  <c r="AG217" i="1"/>
  <c r="AG223" i="1"/>
  <c r="AG229" i="1"/>
  <c r="AG235" i="1"/>
  <c r="AG241" i="1"/>
  <c r="AG247" i="1"/>
  <c r="AG254" i="1"/>
  <c r="AG260" i="1"/>
  <c r="AG266" i="1"/>
  <c r="AG273" i="1"/>
  <c r="AG279" i="1"/>
  <c r="AG285" i="1"/>
  <c r="AG291" i="1"/>
  <c r="AG302" i="1"/>
  <c r="AG321" i="1"/>
  <c r="AG335" i="1"/>
  <c r="AG348" i="1"/>
  <c r="AG361" i="1"/>
  <c r="AG373" i="1"/>
  <c r="AG388" i="1"/>
  <c r="AG18" i="1"/>
  <c r="AG30" i="1"/>
  <c r="AG48" i="1"/>
  <c r="AG60" i="1"/>
  <c r="AG72" i="1"/>
  <c r="AG84" i="1"/>
  <c r="AG103" i="1"/>
  <c r="AG115" i="1"/>
  <c r="AG127" i="1"/>
  <c r="AG140" i="1"/>
  <c r="AG152" i="1"/>
  <c r="AG171" i="1"/>
  <c r="AG295" i="1"/>
  <c r="AG301" i="1"/>
  <c r="AG307" i="1"/>
  <c r="AG313" i="1"/>
  <c r="AG320" i="1"/>
  <c r="AG327" i="1"/>
  <c r="AG334" i="1"/>
  <c r="AG340" i="1"/>
  <c r="AG347" i="1"/>
  <c r="AG354" i="1"/>
  <c r="AG360" i="1"/>
  <c r="AG366" i="1"/>
  <c r="AG372" i="1"/>
  <c r="AG378" i="1"/>
  <c r="AG387" i="1"/>
  <c r="AG393" i="1"/>
  <c r="AG17" i="1"/>
  <c r="AG23" i="1"/>
  <c r="AG29" i="1"/>
  <c r="AG35" i="1"/>
  <c r="AG41" i="1"/>
  <c r="AG47" i="1"/>
  <c r="AG53" i="1"/>
  <c r="AG59" i="1"/>
  <c r="AG65" i="1"/>
  <c r="AG71" i="1"/>
  <c r="AG77" i="1"/>
  <c r="AG83" i="1"/>
  <c r="AG89" i="1"/>
  <c r="AG95" i="1"/>
  <c r="AG102" i="1"/>
  <c r="AG108" i="1"/>
  <c r="AG114" i="1"/>
  <c r="AG120" i="1"/>
  <c r="AG126" i="1"/>
  <c r="AG133" i="1"/>
  <c r="AG139" i="1"/>
  <c r="AG145" i="1"/>
  <c r="AG151" i="1"/>
  <c r="AG157" i="1"/>
  <c r="AG163" i="1"/>
  <c r="AG170" i="1"/>
  <c r="AG176" i="1"/>
  <c r="AG182" i="1"/>
  <c r="AG188" i="1"/>
  <c r="AG194" i="1"/>
  <c r="AG200" i="1"/>
  <c r="AG206" i="1"/>
  <c r="AG212" i="1"/>
  <c r="AG218" i="1"/>
  <c r="AG224" i="1"/>
  <c r="AG230" i="1"/>
  <c r="AG236" i="1"/>
  <c r="AG242" i="1"/>
  <c r="AG248" i="1"/>
  <c r="AG255" i="1"/>
  <c r="AG261" i="1"/>
  <c r="AG267" i="1"/>
  <c r="AG274" i="1"/>
  <c r="AG280" i="1"/>
  <c r="AG286" i="1"/>
  <c r="AG11" i="1"/>
  <c r="AG296" i="1"/>
  <c r="AG308" i="1"/>
  <c r="AG314" i="1"/>
  <c r="AG328" i="1"/>
  <c r="AG342" i="1"/>
  <c r="AG355" i="1"/>
  <c r="AG367" i="1"/>
  <c r="AG379" i="1"/>
  <c r="AG12" i="1"/>
  <c r="AG24" i="1"/>
  <c r="AG36" i="1"/>
  <c r="AG42" i="1"/>
  <c r="AG54" i="1"/>
  <c r="AG66" i="1"/>
  <c r="AG78" i="1"/>
  <c r="AG90" i="1"/>
  <c r="AG96" i="1"/>
  <c r="AG109" i="1"/>
  <c r="AG121" i="1"/>
  <c r="AG134" i="1"/>
  <c r="AG146" i="1"/>
  <c r="AG158" i="1"/>
  <c r="AG164" i="1"/>
  <c r="AG336" i="1"/>
  <c r="AG374" i="1"/>
  <c r="AG31" i="1"/>
  <c r="AG67" i="1"/>
  <c r="AG104" i="1"/>
  <c r="AG141" i="1"/>
  <c r="AG174" i="1"/>
  <c r="AG186" i="1"/>
  <c r="AG198" i="1"/>
  <c r="AG210" i="1"/>
  <c r="AG222" i="1"/>
  <c r="AG234" i="1"/>
  <c r="AG246" i="1"/>
  <c r="AG259" i="1"/>
  <c r="AG303" i="1"/>
  <c r="AG343" i="1"/>
  <c r="AG380" i="1"/>
  <c r="AG37" i="1"/>
  <c r="AG73" i="1"/>
  <c r="AG110" i="1"/>
  <c r="AG147" i="1"/>
  <c r="AG177" i="1"/>
  <c r="AG189" i="1"/>
  <c r="AG201" i="1"/>
  <c r="AG213" i="1"/>
  <c r="AG225" i="1"/>
  <c r="AG237" i="1"/>
  <c r="AG249" i="1"/>
  <c r="AG262" i="1"/>
  <c r="AG275" i="1"/>
  <c r="AG287" i="1"/>
  <c r="AG243" i="1"/>
  <c r="AG329" i="1"/>
  <c r="AG97" i="1"/>
  <c r="AG184" i="1"/>
  <c r="AG220" i="1"/>
  <c r="AG257" i="1"/>
  <c r="AG284" i="1"/>
  <c r="AG309" i="1"/>
  <c r="AG349" i="1"/>
  <c r="AG389" i="1"/>
  <c r="AG43" i="1"/>
  <c r="AG79" i="1"/>
  <c r="AG116" i="1"/>
  <c r="AG153" i="1"/>
  <c r="AG178" i="1"/>
  <c r="AG190" i="1"/>
  <c r="AG202" i="1"/>
  <c r="AG214" i="1"/>
  <c r="AG226" i="1"/>
  <c r="AG238" i="1"/>
  <c r="AG250" i="1"/>
  <c r="AG263" i="1"/>
  <c r="AG276" i="1"/>
  <c r="AG288" i="1"/>
  <c r="AG323" i="1"/>
  <c r="AG55" i="1"/>
  <c r="AG128" i="1"/>
  <c r="AG183" i="1"/>
  <c r="AG207" i="1"/>
  <c r="AG231" i="1"/>
  <c r="AG268" i="1"/>
  <c r="AG368" i="1"/>
  <c r="AG135" i="1"/>
  <c r="AG208" i="1"/>
  <c r="AG232" i="1"/>
  <c r="AG269" i="1"/>
  <c r="AG315" i="1"/>
  <c r="AG356" i="1"/>
  <c r="AG13" i="1"/>
  <c r="AG49" i="1"/>
  <c r="AG85" i="1"/>
  <c r="AG122" i="1"/>
  <c r="AG159" i="1"/>
  <c r="AG180" i="1"/>
  <c r="AG192" i="1"/>
  <c r="AG204" i="1"/>
  <c r="AG216" i="1"/>
  <c r="AG228" i="1"/>
  <c r="AG240" i="1"/>
  <c r="AG253" i="1"/>
  <c r="AG265" i="1"/>
  <c r="AG278" i="1"/>
  <c r="AG290" i="1"/>
  <c r="AG362" i="1"/>
  <c r="AG19" i="1"/>
  <c r="AG91" i="1"/>
  <c r="AG165" i="1"/>
  <c r="AG195" i="1"/>
  <c r="AG219" i="1"/>
  <c r="AG256" i="1"/>
  <c r="AG281" i="1"/>
  <c r="AG25" i="1"/>
  <c r="AG61" i="1"/>
  <c r="AG172" i="1"/>
  <c r="AG196" i="1"/>
  <c r="AG244" i="1"/>
  <c r="AG282" i="1"/>
  <c r="AG271" i="1"/>
  <c r="AM115" i="1"/>
  <c r="AM225" i="1"/>
  <c r="AE226" i="1"/>
  <c r="AM60" i="1"/>
  <c r="AM56" i="1"/>
  <c r="AL384" i="1"/>
  <c r="F384" i="4" s="1"/>
  <c r="AH60" i="1"/>
  <c r="E60" i="4" s="1"/>
  <c r="AK46" i="1"/>
  <c r="AM15" i="1"/>
  <c r="AM84" i="1"/>
  <c r="AM52" i="1"/>
  <c r="AM58" i="1"/>
  <c r="AM82" i="1"/>
  <c r="AL224" i="1"/>
  <c r="F224" i="4" s="1"/>
  <c r="AM189" i="1"/>
  <c r="AM226" i="1"/>
  <c r="AH226" i="1"/>
  <c r="E226" i="4" s="1"/>
  <c r="AL226" i="1"/>
  <c r="F226" i="4" s="1"/>
  <c r="AK13" i="1"/>
  <c r="AM67" i="1"/>
  <c r="AM70" i="1"/>
  <c r="AM73" i="1"/>
  <c r="AJ115" i="1"/>
  <c r="AE115" i="1"/>
  <c r="AK115" i="1" s="1"/>
  <c r="AI115" i="1"/>
  <c r="AJ225" i="1"/>
  <c r="AE225" i="1"/>
  <c r="AH225" i="1" s="1"/>
  <c r="E225" i="4" s="1"/>
  <c r="AJ189" i="1"/>
  <c r="AE189" i="1"/>
  <c r="AH189" i="1" s="1"/>
  <c r="E189" i="4" s="1"/>
  <c r="AK226" i="1"/>
  <c r="AI226" i="1"/>
  <c r="AI225" i="1"/>
  <c r="AI189" i="1"/>
  <c r="AI190" i="1"/>
  <c r="AM190" i="1"/>
  <c r="AE190" i="1"/>
  <c r="AH190" i="1" s="1"/>
  <c r="E190" i="4" s="1"/>
  <c r="AJ190" i="1"/>
  <c r="AI224" i="1"/>
  <c r="AM224" i="1"/>
  <c r="AE224" i="1"/>
  <c r="AJ224" i="1"/>
  <c r="AK224" i="1"/>
  <c r="AH224" i="1"/>
  <c r="E224" i="4" s="1"/>
  <c r="AI146" i="1"/>
  <c r="AM146" i="1"/>
  <c r="AE146" i="1"/>
  <c r="AH146" i="1" s="1"/>
  <c r="E146" i="4" s="1"/>
  <c r="AJ146" i="1"/>
  <c r="AI140" i="1"/>
  <c r="AM140" i="1"/>
  <c r="AE140" i="1"/>
  <c r="AH140" i="1" s="1"/>
  <c r="E140" i="4" s="1"/>
  <c r="AJ140" i="1"/>
  <c r="AE56" i="1"/>
  <c r="AL56" i="1"/>
  <c r="F56" i="4" s="1"/>
  <c r="AL13" i="1"/>
  <c r="F13" i="4" s="1"/>
  <c r="AE82" i="1"/>
  <c r="AK82" i="1" s="1"/>
  <c r="AE73" i="1"/>
  <c r="AL67" i="1"/>
  <c r="F67" i="4" s="1"/>
  <c r="AE60" i="1"/>
  <c r="AE58" i="1"/>
  <c r="AL46" i="1"/>
  <c r="F46" i="4" s="1"/>
  <c r="AL60" i="1"/>
  <c r="F60" i="4" s="1"/>
  <c r="AH67" i="1"/>
  <c r="E67" i="4" s="1"/>
  <c r="AH56" i="1"/>
  <c r="E56" i="4" s="1"/>
  <c r="AJ73" i="1"/>
  <c r="AH13" i="1"/>
  <c r="E13" i="4" s="1"/>
  <c r="AJ60" i="1"/>
  <c r="AJ56" i="1"/>
  <c r="AJ58" i="1"/>
  <c r="AH46" i="1"/>
  <c r="E46" i="4" s="1"/>
  <c r="AK73" i="1"/>
  <c r="AH73" i="1"/>
  <c r="E73" i="4" s="1"/>
  <c r="AL73" i="1"/>
  <c r="F73" i="4" s="1"/>
  <c r="AI73" i="1"/>
  <c r="AE70" i="1"/>
  <c r="AK70" i="1" s="1"/>
  <c r="AI70" i="1"/>
  <c r="AH84" i="1"/>
  <c r="E84" i="4" s="1"/>
  <c r="AL84" i="1"/>
  <c r="F84" i="4" s="1"/>
  <c r="AE84" i="1"/>
  <c r="AJ84" i="1"/>
  <c r="AK84" i="1"/>
  <c r="AI84" i="1"/>
  <c r="AI82" i="1"/>
  <c r="AK56" i="1"/>
  <c r="AI56" i="1"/>
  <c r="AE67" i="1"/>
  <c r="AJ67" i="1"/>
  <c r="AK67" i="1"/>
  <c r="AI67" i="1"/>
  <c r="AI46" i="1"/>
  <c r="AM46" i="1"/>
  <c r="AE46" i="1"/>
  <c r="AJ46" i="1"/>
  <c r="AI58" i="1"/>
  <c r="AK60" i="1"/>
  <c r="AI60" i="1"/>
  <c r="AE15" i="1"/>
  <c r="AH15" i="1"/>
  <c r="E15" i="4" s="1"/>
  <c r="AJ15" i="1"/>
  <c r="AK15" i="1"/>
  <c r="AI15" i="1"/>
  <c r="AE52" i="1"/>
  <c r="AI52" i="1"/>
  <c r="AI44" i="1"/>
  <c r="AM44" i="1"/>
  <c r="AE44" i="1"/>
  <c r="AK44" i="1" s="1"/>
  <c r="AI13" i="1"/>
  <c r="AM13" i="1"/>
  <c r="AE13" i="1"/>
  <c r="AJ13" i="1"/>
  <c r="W16" i="1"/>
  <c r="D16" i="4" s="1"/>
  <c r="G16" i="4" s="1"/>
  <c r="W12" i="1"/>
  <c r="D12" i="4" s="1"/>
  <c r="G12" i="4" s="1"/>
  <c r="A6" i="4"/>
  <c r="A3" i="4"/>
  <c r="A4" i="4"/>
  <c r="AK189" i="1" l="1"/>
  <c r="AM12" i="1"/>
  <c r="AK58" i="1"/>
  <c r="AL189" i="1"/>
  <c r="F189" i="4" s="1"/>
  <c r="AL190" i="1"/>
  <c r="F190" i="4" s="1"/>
  <c r="AL15" i="1"/>
  <c r="F15" i="4" s="1"/>
  <c r="AL140" i="1"/>
  <c r="F140" i="4" s="1"/>
  <c r="AL146" i="1"/>
  <c r="F146" i="4" s="1"/>
  <c r="AL225" i="1"/>
  <c r="F225" i="4" s="1"/>
  <c r="AH115" i="1"/>
  <c r="E115" i="4" s="1"/>
  <c r="AK225" i="1"/>
  <c r="AK190" i="1"/>
  <c r="AK146" i="1"/>
  <c r="AK140" i="1"/>
  <c r="AE12" i="1"/>
  <c r="AK12" i="1" s="1"/>
  <c r="AK52" i="1"/>
  <c r="AI16" i="1"/>
  <c r="AM16" i="1"/>
  <c r="AE16" i="1"/>
  <c r="AK16" i="1" s="1"/>
  <c r="AI12" i="1"/>
  <c r="A5" i="4"/>
  <c r="A2" i="4"/>
  <c r="A1" i="4"/>
  <c r="D1" i="4"/>
  <c r="AL1" i="1"/>
  <c r="W328" i="1"/>
  <c r="D328" i="4" s="1"/>
  <c r="G328" i="4" s="1"/>
  <c r="W325" i="1"/>
  <c r="D325" i="4" s="1"/>
  <c r="G325" i="4" s="1"/>
  <c r="W329" i="1"/>
  <c r="D329" i="4" s="1"/>
  <c r="G329" i="4" s="1"/>
  <c r="W324" i="1"/>
  <c r="D324" i="4" s="1"/>
  <c r="G324" i="4" s="1"/>
  <c r="W326" i="1"/>
  <c r="D326" i="4" s="1"/>
  <c r="G326" i="4" s="1"/>
  <c r="W314" i="1"/>
  <c r="D314" i="4" s="1"/>
  <c r="G314" i="4" s="1"/>
  <c r="W315" i="1"/>
  <c r="D315" i="4" s="1"/>
  <c r="G315" i="4" s="1"/>
  <c r="W313" i="1"/>
  <c r="D313" i="4" s="1"/>
  <c r="G313" i="4" s="1"/>
  <c r="W312" i="1"/>
  <c r="D312" i="4" s="1"/>
  <c r="G312" i="4" s="1"/>
  <c r="W311" i="1"/>
  <c r="D311" i="4" s="1"/>
  <c r="G311" i="4" s="1"/>
  <c r="W323" i="1"/>
  <c r="D323" i="4" s="1"/>
  <c r="G323" i="4" s="1"/>
  <c r="W379" i="1"/>
  <c r="D379" i="4" s="1"/>
  <c r="G379" i="4" s="1"/>
  <c r="W381" i="1"/>
  <c r="D381" i="4" s="1"/>
  <c r="G381" i="4" s="1"/>
  <c r="W380" i="1"/>
  <c r="D380" i="4" s="1"/>
  <c r="G380" i="4" s="1"/>
  <c r="W360" i="1"/>
  <c r="D360" i="4" s="1"/>
  <c r="G360" i="4" s="1"/>
  <c r="W370" i="1"/>
  <c r="D370" i="4" s="1"/>
  <c r="G370" i="4" s="1"/>
  <c r="W369" i="1"/>
  <c r="D369" i="4" s="1"/>
  <c r="G369" i="4" s="1"/>
  <c r="W368" i="1"/>
  <c r="D368" i="4" s="1"/>
  <c r="G368" i="4" s="1"/>
  <c r="W378" i="1"/>
  <c r="D378" i="4" s="1"/>
  <c r="G378" i="4" s="1"/>
  <c r="W377" i="1"/>
  <c r="D377" i="4" s="1"/>
  <c r="G377" i="4" s="1"/>
  <c r="W376" i="1"/>
  <c r="D376" i="4" s="1"/>
  <c r="G376" i="4" s="1"/>
  <c r="W375" i="1"/>
  <c r="D375" i="4" s="1"/>
  <c r="G375" i="4" s="1"/>
  <c r="W373" i="1"/>
  <c r="D373" i="4" s="1"/>
  <c r="G373" i="4" s="1"/>
  <c r="W372" i="1"/>
  <c r="D372" i="4" s="1"/>
  <c r="G372" i="4" s="1"/>
  <c r="W374" i="1"/>
  <c r="D374" i="4" s="1"/>
  <c r="G374" i="4" s="1"/>
  <c r="W367" i="1"/>
  <c r="D367" i="4" s="1"/>
  <c r="G367" i="4" s="1"/>
  <c r="W366" i="1"/>
  <c r="D366" i="4" s="1"/>
  <c r="G366" i="4" s="1"/>
  <c r="W365" i="1"/>
  <c r="D365" i="4" s="1"/>
  <c r="G365" i="4" s="1"/>
  <c r="W364" i="1"/>
  <c r="D364" i="4" s="1"/>
  <c r="G364" i="4" s="1"/>
  <c r="W362" i="1"/>
  <c r="D362" i="4" s="1"/>
  <c r="G362" i="4" s="1"/>
  <c r="W359" i="1"/>
  <c r="D359" i="4" s="1"/>
  <c r="G359" i="4" s="1"/>
  <c r="AI393" i="1"/>
  <c r="AI392" i="1"/>
  <c r="AI391" i="1"/>
  <c r="AI390" i="1"/>
  <c r="AI389" i="1"/>
  <c r="AI388" i="1"/>
  <c r="AI387" i="1"/>
  <c r="AI386" i="1"/>
  <c r="AJ387" i="1"/>
  <c r="AJ388" i="1"/>
  <c r="AJ389" i="1"/>
  <c r="AJ390" i="1"/>
  <c r="AJ391" i="1"/>
  <c r="AJ392" i="1"/>
  <c r="AJ393" i="1"/>
  <c r="AJ386" i="1"/>
  <c r="W351" i="1"/>
  <c r="D351" i="4" s="1"/>
  <c r="G351" i="4" s="1"/>
  <c r="W350" i="1"/>
  <c r="D350" i="4" s="1"/>
  <c r="G350" i="4" s="1"/>
  <c r="W349" i="1"/>
  <c r="D349" i="4" s="1"/>
  <c r="G349" i="4" s="1"/>
  <c r="W348" i="1"/>
  <c r="D348" i="4" s="1"/>
  <c r="G348" i="4" s="1"/>
  <c r="W347" i="1"/>
  <c r="D347" i="4" s="1"/>
  <c r="G347" i="4" s="1"/>
  <c r="W136" i="1"/>
  <c r="D136" i="4" s="1"/>
  <c r="G136" i="4" s="1"/>
  <c r="W331" i="1"/>
  <c r="D331" i="4" s="1"/>
  <c r="G331" i="4" s="1"/>
  <c r="W76" i="1"/>
  <c r="D76" i="4" s="1"/>
  <c r="G76" i="4" s="1"/>
  <c r="W155" i="1"/>
  <c r="D155" i="4" s="1"/>
  <c r="G155" i="4" s="1"/>
  <c r="W152" i="1"/>
  <c r="D152" i="4" s="1"/>
  <c r="G152" i="4" s="1"/>
  <c r="W135" i="1"/>
  <c r="D135" i="4" s="1"/>
  <c r="G135" i="4" s="1"/>
  <c r="W332" i="1"/>
  <c r="D332" i="4" s="1"/>
  <c r="G332" i="4" s="1"/>
  <c r="W128" i="1"/>
  <c r="D128" i="4" s="1"/>
  <c r="G128" i="4" s="1"/>
  <c r="W42" i="1"/>
  <c r="D42" i="4" s="1"/>
  <c r="G42" i="4" s="1"/>
  <c r="W286" i="1"/>
  <c r="D286" i="4" s="1"/>
  <c r="G286" i="4" s="1"/>
  <c r="W80" i="1"/>
  <c r="D80" i="4" s="1"/>
  <c r="G80" i="4" s="1"/>
  <c r="W75" i="1"/>
  <c r="D75" i="4" s="1"/>
  <c r="G75" i="4" s="1"/>
  <c r="W69" i="1"/>
  <c r="D69" i="4" s="1"/>
  <c r="G69" i="4" s="1"/>
  <c r="W50" i="1"/>
  <c r="D50" i="4" s="1"/>
  <c r="G50" i="4" s="1"/>
  <c r="W41" i="1"/>
  <c r="D41" i="4" s="1"/>
  <c r="G41" i="4" s="1"/>
  <c r="W153" i="1"/>
  <c r="D153" i="4" s="1"/>
  <c r="G153" i="4" s="1"/>
  <c r="W147" i="1"/>
  <c r="D147" i="4" s="1"/>
  <c r="G147" i="4" s="1"/>
  <c r="C406" i="4" l="1"/>
  <c r="AM155" i="1"/>
  <c r="AM362" i="1"/>
  <c r="AK367" i="1"/>
  <c r="AM368" i="1"/>
  <c r="AM311" i="1"/>
  <c r="AL314" i="1"/>
  <c r="F314" i="4" s="1"/>
  <c r="AM325" i="1"/>
  <c r="AI41" i="1"/>
  <c r="AJ80" i="1"/>
  <c r="AJ332" i="1"/>
  <c r="AE350" i="1"/>
  <c r="AK350" i="1" s="1"/>
  <c r="AL364" i="1"/>
  <c r="F364" i="4" s="1"/>
  <c r="AM374" i="1"/>
  <c r="AL376" i="1"/>
  <c r="F376" i="4" s="1"/>
  <c r="AM369" i="1"/>
  <c r="AM381" i="1"/>
  <c r="AM348" i="1"/>
  <c r="AK69" i="1"/>
  <c r="AM152" i="1"/>
  <c r="AM366" i="1"/>
  <c r="AL373" i="1"/>
  <c r="F373" i="4" s="1"/>
  <c r="AK378" i="1"/>
  <c r="AM360" i="1"/>
  <c r="AL323" i="1"/>
  <c r="F323" i="4" s="1"/>
  <c r="AL115" i="1"/>
  <c r="F115" i="4" s="1"/>
  <c r="AJ50" i="1"/>
  <c r="AJ351" i="1"/>
  <c r="AL365" i="1"/>
  <c r="F365" i="4" s="1"/>
  <c r="AL372" i="1"/>
  <c r="F372" i="4" s="1"/>
  <c r="AJ324" i="1"/>
  <c r="AH70" i="1"/>
  <c r="E70" i="4" s="1"/>
  <c r="AJ82" i="1"/>
  <c r="AH52" i="1"/>
  <c r="E52" i="4" s="1"/>
  <c r="AH82" i="1"/>
  <c r="E82" i="4" s="1"/>
  <c r="AH58" i="1"/>
  <c r="E58" i="4" s="1"/>
  <c r="AH44" i="1"/>
  <c r="E44" i="4" s="1"/>
  <c r="AJ44" i="1"/>
  <c r="AH12" i="1"/>
  <c r="E12" i="4" s="1"/>
  <c r="AH16" i="1"/>
  <c r="E16" i="4" s="1"/>
  <c r="AJ70" i="1"/>
  <c r="AJ52" i="1"/>
  <c r="AJ12" i="1"/>
  <c r="AJ16" i="1"/>
  <c r="AJ75" i="1"/>
  <c r="AL374" i="1"/>
  <c r="F374" i="4" s="1"/>
  <c r="AI350" i="1"/>
  <c r="AM350" i="1"/>
  <c r="AM314" i="1"/>
  <c r="AJ155" i="1"/>
  <c r="AL366" i="1"/>
  <c r="F366" i="4" s="1"/>
  <c r="AH324" i="1"/>
  <c r="E324" i="4" s="1"/>
  <c r="AM364" i="1"/>
  <c r="AK41" i="1"/>
  <c r="AI155" i="1"/>
  <c r="AL362" i="1"/>
  <c r="F362" i="4" s="1"/>
  <c r="AK314" i="1"/>
  <c r="AK324" i="1"/>
  <c r="AJ41" i="1"/>
  <c r="AM376" i="1"/>
  <c r="AM41" i="1"/>
  <c r="AK372" i="1"/>
  <c r="AK376" i="1"/>
  <c r="AM324" i="1"/>
  <c r="AM377" i="1"/>
  <c r="AL377" i="1"/>
  <c r="F377" i="4" s="1"/>
  <c r="AK377" i="1"/>
  <c r="AK370" i="1"/>
  <c r="AM370" i="1"/>
  <c r="AH370" i="1"/>
  <c r="E370" i="4" s="1"/>
  <c r="AL370" i="1"/>
  <c r="F370" i="4" s="1"/>
  <c r="AK50" i="1"/>
  <c r="AI50" i="1"/>
  <c r="AM50" i="1"/>
  <c r="AE286" i="1"/>
  <c r="AH286" i="1" s="1"/>
  <c r="E286" i="4" s="1"/>
  <c r="AM286" i="1"/>
  <c r="AI286" i="1"/>
  <c r="AJ286" i="1"/>
  <c r="AE135" i="1"/>
  <c r="AK135" i="1" s="1"/>
  <c r="AI135" i="1"/>
  <c r="AL331" i="1"/>
  <c r="F331" i="4" s="1"/>
  <c r="AM331" i="1"/>
  <c r="AJ331" i="1"/>
  <c r="AI331" i="1"/>
  <c r="AM347" i="1"/>
  <c r="AI347" i="1"/>
  <c r="AM349" i="1"/>
  <c r="AJ349" i="1"/>
  <c r="AI349" i="1"/>
  <c r="AJ315" i="1"/>
  <c r="AM315" i="1"/>
  <c r="AM373" i="1"/>
  <c r="AM135" i="1"/>
  <c r="AM147" i="1"/>
  <c r="AI147" i="1"/>
  <c r="AJ147" i="1"/>
  <c r="AL69" i="1"/>
  <c r="F69" i="4" s="1"/>
  <c r="AM69" i="1"/>
  <c r="AJ69" i="1"/>
  <c r="AI69" i="1"/>
  <c r="AE42" i="1"/>
  <c r="AK42" i="1" s="1"/>
  <c r="AM42" i="1"/>
  <c r="AI42" i="1"/>
  <c r="AI152" i="1"/>
  <c r="AJ152" i="1"/>
  <c r="AH331" i="1"/>
  <c r="E331" i="4" s="1"/>
  <c r="AH349" i="1"/>
  <c r="E349" i="4" s="1"/>
  <c r="AM375" i="1"/>
  <c r="AK375" i="1"/>
  <c r="AL380" i="1"/>
  <c r="F380" i="4" s="1"/>
  <c r="AM380" i="1"/>
  <c r="AM379" i="1"/>
  <c r="AK313" i="1"/>
  <c r="AM313" i="1"/>
  <c r="AH313" i="1"/>
  <c r="E313" i="4" s="1"/>
  <c r="AE153" i="1"/>
  <c r="AH153" i="1" s="1"/>
  <c r="E153" i="4" s="1"/>
  <c r="AI153" i="1"/>
  <c r="AM75" i="1"/>
  <c r="AI75" i="1"/>
  <c r="AM128" i="1"/>
  <c r="AI128" i="1"/>
  <c r="AL136" i="1"/>
  <c r="F136" i="4" s="1"/>
  <c r="AM136" i="1"/>
  <c r="AJ136" i="1"/>
  <c r="AK153" i="1"/>
  <c r="AJ153" i="1"/>
  <c r="AI136" i="1"/>
  <c r="AM359" i="1"/>
  <c r="AL378" i="1"/>
  <c r="F378" i="4" s="1"/>
  <c r="AJ323" i="1"/>
  <c r="AM323" i="1"/>
  <c r="AH323" i="1"/>
  <c r="E323" i="4" s="1"/>
  <c r="AK323" i="1"/>
  <c r="AM378" i="1"/>
  <c r="AM365" i="1"/>
  <c r="AM80" i="1"/>
  <c r="AI80" i="1"/>
  <c r="AK332" i="1"/>
  <c r="AM332" i="1"/>
  <c r="AI332" i="1"/>
  <c r="AM76" i="1"/>
  <c r="AI76" i="1"/>
  <c r="AJ76" i="1"/>
  <c r="AL351" i="1"/>
  <c r="F351" i="4" s="1"/>
  <c r="AM351" i="1"/>
  <c r="AI351" i="1"/>
  <c r="AI348" i="1"/>
  <c r="AJ367" i="1"/>
  <c r="AM367" i="1"/>
  <c r="AH367" i="1"/>
  <c r="E367" i="4" s="1"/>
  <c r="AL375" i="1"/>
  <c r="F375" i="4" s="1"/>
  <c r="AL367" i="1"/>
  <c r="F367" i="4" s="1"/>
  <c r="AL313" i="1"/>
  <c r="F313" i="4" s="1"/>
  <c r="AJ326" i="1"/>
  <c r="AM326" i="1"/>
  <c r="AL329" i="1"/>
  <c r="F329" i="4" s="1"/>
  <c r="AM329" i="1"/>
  <c r="AL328" i="1"/>
  <c r="F328" i="4" s="1"/>
  <c r="AM328" i="1"/>
  <c r="AM153" i="1"/>
  <c r="AJ372" i="1"/>
  <c r="AH372" i="1"/>
  <c r="E372" i="4" s="1"/>
  <c r="AL312" i="1"/>
  <c r="F312" i="4" s="1"/>
  <c r="AM312" i="1"/>
  <c r="AM372" i="1"/>
  <c r="AL324" i="1"/>
  <c r="F324" i="4" s="1"/>
  <c r="AI328" i="1"/>
  <c r="AE328" i="1"/>
  <c r="AJ328" i="1"/>
  <c r="AK328" i="1"/>
  <c r="AH328" i="1"/>
  <c r="E328" i="4" s="1"/>
  <c r="AI325" i="1"/>
  <c r="AE325" i="1"/>
  <c r="AJ325" i="1"/>
  <c r="AI329" i="1"/>
  <c r="AE329" i="1"/>
  <c r="AJ329" i="1"/>
  <c r="AK329" i="1"/>
  <c r="AH329" i="1"/>
  <c r="E329" i="4" s="1"/>
  <c r="AI324" i="1"/>
  <c r="AE324" i="1"/>
  <c r="AI326" i="1"/>
  <c r="AE326" i="1"/>
  <c r="AK326" i="1" s="1"/>
  <c r="AI314" i="1"/>
  <c r="AE314" i="1"/>
  <c r="AJ314" i="1"/>
  <c r="AH314" i="1"/>
  <c r="E314" i="4" s="1"/>
  <c r="AI315" i="1"/>
  <c r="AE315" i="1"/>
  <c r="AK315" i="1" s="1"/>
  <c r="AI313" i="1"/>
  <c r="AE313" i="1"/>
  <c r="AJ313" i="1"/>
  <c r="AI312" i="1"/>
  <c r="AJ312" i="1"/>
  <c r="AK312" i="1"/>
  <c r="AE312" i="1"/>
  <c r="AH312" i="1"/>
  <c r="E312" i="4" s="1"/>
  <c r="AI311" i="1"/>
  <c r="AE311" i="1"/>
  <c r="AK311" i="1" s="1"/>
  <c r="AJ311" i="1"/>
  <c r="AI323" i="1"/>
  <c r="AE323" i="1"/>
  <c r="AI379" i="1"/>
  <c r="AE379" i="1"/>
  <c r="AK379" i="1" s="1"/>
  <c r="AJ379" i="1"/>
  <c r="AI380" i="1"/>
  <c r="AI381" i="1"/>
  <c r="AE380" i="1"/>
  <c r="AJ380" i="1"/>
  <c r="AE381" i="1"/>
  <c r="AK381" i="1" s="1"/>
  <c r="AJ381" i="1"/>
  <c r="AK380" i="1"/>
  <c r="AH380" i="1"/>
  <c r="E380" i="4" s="1"/>
  <c r="AJ348" i="1"/>
  <c r="AJ347" i="1"/>
  <c r="AJ135" i="1"/>
  <c r="AJ42" i="1"/>
  <c r="AJ128" i="1"/>
  <c r="AJ350" i="1"/>
  <c r="AI360" i="1"/>
  <c r="AE360" i="1"/>
  <c r="AK360" i="1" s="1"/>
  <c r="AJ360" i="1"/>
  <c r="AI368" i="1"/>
  <c r="AI369" i="1"/>
  <c r="AI370" i="1"/>
  <c r="AE368" i="1"/>
  <c r="AK368" i="1" s="1"/>
  <c r="AJ368" i="1"/>
  <c r="AE369" i="1"/>
  <c r="AJ369" i="1"/>
  <c r="AE370" i="1"/>
  <c r="AJ370" i="1"/>
  <c r="AI375" i="1"/>
  <c r="AI376" i="1"/>
  <c r="AI377" i="1"/>
  <c r="AI378" i="1"/>
  <c r="AE375" i="1"/>
  <c r="AJ375" i="1"/>
  <c r="AE376" i="1"/>
  <c r="AJ376" i="1"/>
  <c r="AE377" i="1"/>
  <c r="AJ377" i="1"/>
  <c r="AE378" i="1"/>
  <c r="AJ378" i="1"/>
  <c r="AH375" i="1"/>
  <c r="E375" i="4" s="1"/>
  <c r="AH376" i="1"/>
  <c r="E376" i="4" s="1"/>
  <c r="AH377" i="1"/>
  <c r="E377" i="4" s="1"/>
  <c r="AH378" i="1"/>
  <c r="E378" i="4" s="1"/>
  <c r="AI373" i="1"/>
  <c r="AJ373" i="1"/>
  <c r="AK373" i="1"/>
  <c r="AE373" i="1"/>
  <c r="AH373" i="1"/>
  <c r="E373" i="4" s="1"/>
  <c r="AI372" i="1"/>
  <c r="AE372" i="1"/>
  <c r="AI374" i="1"/>
  <c r="AE374" i="1"/>
  <c r="AJ374" i="1"/>
  <c r="AK374" i="1"/>
  <c r="AH374" i="1"/>
  <c r="E374" i="4" s="1"/>
  <c r="AI367" i="1"/>
  <c r="AE367" i="1"/>
  <c r="AI366" i="1"/>
  <c r="AE366" i="1"/>
  <c r="AJ366" i="1"/>
  <c r="AK366" i="1"/>
  <c r="AH366" i="1"/>
  <c r="E366" i="4" s="1"/>
  <c r="AI365" i="1"/>
  <c r="AE365" i="1"/>
  <c r="AJ365" i="1"/>
  <c r="AK365" i="1"/>
  <c r="AH365" i="1"/>
  <c r="E365" i="4" s="1"/>
  <c r="AI364" i="1"/>
  <c r="AE364" i="1"/>
  <c r="AJ364" i="1"/>
  <c r="AK364" i="1"/>
  <c r="AH364" i="1"/>
  <c r="E364" i="4" s="1"/>
  <c r="AI362" i="1"/>
  <c r="AE362" i="1"/>
  <c r="AJ362" i="1"/>
  <c r="AK362" i="1"/>
  <c r="AH362" i="1"/>
  <c r="E362" i="4" s="1"/>
  <c r="AI359" i="1"/>
  <c r="AE359" i="1"/>
  <c r="AJ359" i="1"/>
  <c r="AH147" i="1"/>
  <c r="E147" i="4" s="1"/>
  <c r="AK147" i="1"/>
  <c r="AE80" i="1"/>
  <c r="AK80" i="1"/>
  <c r="AE76" i="1"/>
  <c r="AK76" i="1"/>
  <c r="AE50" i="1"/>
  <c r="AH50" i="1" s="1"/>
  <c r="E50" i="4" s="1"/>
  <c r="AK286" i="1"/>
  <c r="AK136" i="1"/>
  <c r="AK331" i="1"/>
  <c r="AK351" i="1"/>
  <c r="AE136" i="1"/>
  <c r="AE347" i="1"/>
  <c r="AK347" i="1" s="1"/>
  <c r="AE351" i="1"/>
  <c r="AH136" i="1"/>
  <c r="E136" i="4" s="1"/>
  <c r="AE349" i="1"/>
  <c r="AK349" i="1" s="1"/>
  <c r="AH351" i="1"/>
  <c r="E351" i="4" s="1"/>
  <c r="AE348" i="1"/>
  <c r="AE331" i="1"/>
  <c r="AH76" i="1"/>
  <c r="E76" i="4" s="1"/>
  <c r="AE155" i="1"/>
  <c r="AH155" i="1" s="1"/>
  <c r="E155" i="4" s="1"/>
  <c r="AE152" i="1"/>
  <c r="AE332" i="1"/>
  <c r="AH332" i="1" s="1"/>
  <c r="E332" i="4" s="1"/>
  <c r="AE128" i="1"/>
  <c r="AK128" i="1" s="1"/>
  <c r="AL286" i="1"/>
  <c r="F286" i="4" s="1"/>
  <c r="AH80" i="1"/>
  <c r="E80" i="4" s="1"/>
  <c r="AE75" i="1"/>
  <c r="AE69" i="1"/>
  <c r="AH69" i="1" s="1"/>
  <c r="E69" i="4" s="1"/>
  <c r="AL50" i="1"/>
  <c r="F50" i="4" s="1"/>
  <c r="AH41" i="1"/>
  <c r="E41" i="4" s="1"/>
  <c r="AE41" i="1"/>
  <c r="AL153" i="1"/>
  <c r="F153" i="4" s="1"/>
  <c r="AL147" i="1"/>
  <c r="F147" i="4" s="1"/>
  <c r="AE147" i="1"/>
  <c r="W386" i="1"/>
  <c r="AH359" i="1" l="1"/>
  <c r="E359" i="4" s="1"/>
  <c r="AH350" i="1"/>
  <c r="E350" i="4" s="1"/>
  <c r="AL58" i="1"/>
  <c r="F58" i="4" s="1"/>
  <c r="AH152" i="1"/>
  <c r="E152" i="4" s="1"/>
  <c r="AH379" i="1"/>
  <c r="E379" i="4" s="1"/>
  <c r="AK152" i="1"/>
  <c r="AH368" i="1"/>
  <c r="E368" i="4" s="1"/>
  <c r="AL12" i="1"/>
  <c r="F12" i="4" s="1"/>
  <c r="AK155" i="1"/>
  <c r="AH315" i="1"/>
  <c r="E315" i="4" s="1"/>
  <c r="AL52" i="1"/>
  <c r="F52" i="4" s="1"/>
  <c r="AL70" i="1"/>
  <c r="F70" i="4" s="1"/>
  <c r="AL44" i="1"/>
  <c r="F44" i="4" s="1"/>
  <c r="AL82" i="1"/>
  <c r="F82" i="4" s="1"/>
  <c r="AL16" i="1"/>
  <c r="F16" i="4" s="1"/>
  <c r="AK359" i="1"/>
  <c r="AL349" i="1"/>
  <c r="F349" i="4" s="1"/>
  <c r="AH326" i="1"/>
  <c r="E326" i="4" s="1"/>
  <c r="AL155" i="1"/>
  <c r="F155" i="4" s="1"/>
  <c r="AH75" i="1"/>
  <c r="E75" i="4" s="1"/>
  <c r="AK75" i="1"/>
  <c r="AL350" i="1"/>
  <c r="F350" i="4" s="1"/>
  <c r="AL41" i="1"/>
  <c r="F41" i="4" s="1"/>
  <c r="AL332" i="1"/>
  <c r="F332" i="4" s="1"/>
  <c r="AL76" i="1"/>
  <c r="F76" i="4" s="1"/>
  <c r="AL80" i="1"/>
  <c r="F80" i="4" s="1"/>
  <c r="AH325" i="1"/>
  <c r="E325" i="4" s="1"/>
  <c r="AH42" i="1"/>
  <c r="E42" i="4" s="1"/>
  <c r="AH369" i="1"/>
  <c r="E369" i="4" s="1"/>
  <c r="AK386" i="1"/>
  <c r="AM386" i="1"/>
  <c r="AH135" i="1"/>
  <c r="E135" i="4" s="1"/>
  <c r="AK325" i="1"/>
  <c r="AH381" i="1"/>
  <c r="E381" i="4" s="1"/>
  <c r="AH311" i="1"/>
  <c r="E311" i="4" s="1"/>
  <c r="AH348" i="1"/>
  <c r="E348" i="4" s="1"/>
  <c r="AK369" i="1"/>
  <c r="AH360" i="1"/>
  <c r="E360" i="4" s="1"/>
  <c r="AK348" i="1"/>
  <c r="AH347" i="1"/>
  <c r="E347" i="4" s="1"/>
  <c r="AH128" i="1"/>
  <c r="E128" i="4" s="1"/>
  <c r="W163" i="1"/>
  <c r="D163" i="4" s="1"/>
  <c r="G163" i="4" s="1"/>
  <c r="W162" i="1"/>
  <c r="D162" i="4" s="1"/>
  <c r="G162" i="4" s="1"/>
  <c r="W161" i="1"/>
  <c r="D161" i="4" s="1"/>
  <c r="G161" i="4" s="1"/>
  <c r="W160" i="1"/>
  <c r="D160" i="4" s="1"/>
  <c r="G160" i="4" s="1"/>
  <c r="W165" i="1"/>
  <c r="D165" i="4" s="1"/>
  <c r="G165" i="4" s="1"/>
  <c r="W164" i="1"/>
  <c r="D164" i="4" s="1"/>
  <c r="G164" i="4" s="1"/>
  <c r="W166" i="1"/>
  <c r="D166" i="4" s="1"/>
  <c r="G166" i="4" s="1"/>
  <c r="W159" i="1"/>
  <c r="D159" i="4" s="1"/>
  <c r="G159" i="4" s="1"/>
  <c r="W157" i="1"/>
  <c r="D157" i="4" s="1"/>
  <c r="G157" i="4" s="1"/>
  <c r="W158" i="1"/>
  <c r="D158" i="4" s="1"/>
  <c r="G158" i="4" s="1"/>
  <c r="W148" i="1"/>
  <c r="D148" i="4" s="1"/>
  <c r="G148" i="4" s="1"/>
  <c r="W149" i="1"/>
  <c r="D149" i="4" s="1"/>
  <c r="G149" i="4" s="1"/>
  <c r="W145" i="1"/>
  <c r="D145" i="4" s="1"/>
  <c r="G145" i="4" s="1"/>
  <c r="W14" i="1"/>
  <c r="D14" i="4" s="1"/>
  <c r="G14" i="4" s="1"/>
  <c r="W17" i="1"/>
  <c r="D17" i="4" s="1"/>
  <c r="G17" i="4" s="1"/>
  <c r="W18" i="1"/>
  <c r="D18" i="4" s="1"/>
  <c r="G18" i="4" s="1"/>
  <c r="W19" i="1"/>
  <c r="D19" i="4" s="1"/>
  <c r="G19" i="4" s="1"/>
  <c r="W20" i="1"/>
  <c r="D20" i="4" s="1"/>
  <c r="G20" i="4" s="1"/>
  <c r="W21" i="1"/>
  <c r="D21" i="4" s="1"/>
  <c r="G21" i="4" s="1"/>
  <c r="W22" i="1"/>
  <c r="D22" i="4" s="1"/>
  <c r="G22" i="4" s="1"/>
  <c r="W23" i="1"/>
  <c r="D23" i="4" s="1"/>
  <c r="G23" i="4" s="1"/>
  <c r="W24" i="1"/>
  <c r="D24" i="4" s="1"/>
  <c r="G24" i="4" s="1"/>
  <c r="W25" i="1"/>
  <c r="D25" i="4" s="1"/>
  <c r="G25" i="4" s="1"/>
  <c r="W26" i="1"/>
  <c r="D26" i="4" s="1"/>
  <c r="G26" i="4" s="1"/>
  <c r="W27" i="1"/>
  <c r="D27" i="4" s="1"/>
  <c r="G27" i="4" s="1"/>
  <c r="W28" i="1"/>
  <c r="D28" i="4" s="1"/>
  <c r="G28" i="4" s="1"/>
  <c r="W29" i="1"/>
  <c r="D29" i="4" s="1"/>
  <c r="G29" i="4" s="1"/>
  <c r="W30" i="1"/>
  <c r="D30" i="4" s="1"/>
  <c r="G30" i="4" s="1"/>
  <c r="W31" i="1"/>
  <c r="D31" i="4" s="1"/>
  <c r="G31" i="4" s="1"/>
  <c r="W32" i="1"/>
  <c r="D32" i="4" s="1"/>
  <c r="G32" i="4" s="1"/>
  <c r="W33" i="1"/>
  <c r="D33" i="4" s="1"/>
  <c r="G33" i="4" s="1"/>
  <c r="W34" i="1"/>
  <c r="D34" i="4" s="1"/>
  <c r="G34" i="4" s="1"/>
  <c r="W35" i="1"/>
  <c r="D35" i="4" s="1"/>
  <c r="G35" i="4" s="1"/>
  <c r="W36" i="1"/>
  <c r="D36" i="4" s="1"/>
  <c r="G36" i="4" s="1"/>
  <c r="W37" i="1"/>
  <c r="D37" i="4" s="1"/>
  <c r="G37" i="4" s="1"/>
  <c r="W38" i="1"/>
  <c r="D38" i="4" s="1"/>
  <c r="G38" i="4" s="1"/>
  <c r="W39" i="1"/>
  <c r="D39" i="4" s="1"/>
  <c r="G39" i="4" s="1"/>
  <c r="W40" i="1"/>
  <c r="D40" i="4" s="1"/>
  <c r="G40" i="4" s="1"/>
  <c r="W43" i="1"/>
  <c r="D43" i="4" s="1"/>
  <c r="G43" i="4" s="1"/>
  <c r="W45" i="1"/>
  <c r="D45" i="4" s="1"/>
  <c r="G45" i="4" s="1"/>
  <c r="W47" i="1"/>
  <c r="D47" i="4" s="1"/>
  <c r="G47" i="4" s="1"/>
  <c r="W48" i="1"/>
  <c r="D48" i="4" s="1"/>
  <c r="G48" i="4" s="1"/>
  <c r="W49" i="1"/>
  <c r="D49" i="4" s="1"/>
  <c r="G49" i="4" s="1"/>
  <c r="W51" i="1"/>
  <c r="D51" i="4" s="1"/>
  <c r="G51" i="4" s="1"/>
  <c r="W53" i="1"/>
  <c r="D53" i="4" s="1"/>
  <c r="G53" i="4" s="1"/>
  <c r="W54" i="1"/>
  <c r="D54" i="4" s="1"/>
  <c r="G54" i="4" s="1"/>
  <c r="W55" i="1"/>
  <c r="D55" i="4" s="1"/>
  <c r="G55" i="4" s="1"/>
  <c r="W57" i="1"/>
  <c r="D57" i="4" s="1"/>
  <c r="G57" i="4" s="1"/>
  <c r="W59" i="1"/>
  <c r="D59" i="4" s="1"/>
  <c r="G59" i="4" s="1"/>
  <c r="W61" i="1"/>
  <c r="D61" i="4" s="1"/>
  <c r="G61" i="4" s="1"/>
  <c r="W62" i="1"/>
  <c r="D62" i="4" s="1"/>
  <c r="G62" i="4" s="1"/>
  <c r="W63" i="1"/>
  <c r="D63" i="4" s="1"/>
  <c r="G63" i="4" s="1"/>
  <c r="W64" i="1"/>
  <c r="D64" i="4" s="1"/>
  <c r="G64" i="4" s="1"/>
  <c r="W65" i="1"/>
  <c r="D65" i="4" s="1"/>
  <c r="G65" i="4" s="1"/>
  <c r="W66" i="1"/>
  <c r="D66" i="4" s="1"/>
  <c r="G66" i="4" s="1"/>
  <c r="W68" i="1"/>
  <c r="D68" i="4" s="1"/>
  <c r="G68" i="4" s="1"/>
  <c r="W71" i="1"/>
  <c r="D71" i="4" s="1"/>
  <c r="G71" i="4" s="1"/>
  <c r="W72" i="1"/>
  <c r="D72" i="4" s="1"/>
  <c r="G72" i="4" s="1"/>
  <c r="W74" i="1"/>
  <c r="D74" i="4" s="1"/>
  <c r="G74" i="4" s="1"/>
  <c r="W77" i="1"/>
  <c r="D77" i="4" s="1"/>
  <c r="G77" i="4" s="1"/>
  <c r="W78" i="1"/>
  <c r="D78" i="4" s="1"/>
  <c r="G78" i="4" s="1"/>
  <c r="W79" i="1"/>
  <c r="D79" i="4" s="1"/>
  <c r="G79" i="4" s="1"/>
  <c r="W81" i="1"/>
  <c r="D81" i="4" s="1"/>
  <c r="G81" i="4" s="1"/>
  <c r="W83" i="1"/>
  <c r="D83" i="4" s="1"/>
  <c r="G83" i="4" s="1"/>
  <c r="W85" i="1"/>
  <c r="D85" i="4" s="1"/>
  <c r="G85" i="4" s="1"/>
  <c r="W86" i="1"/>
  <c r="D86" i="4" s="1"/>
  <c r="G86" i="4" s="1"/>
  <c r="W87" i="1"/>
  <c r="D87" i="4" s="1"/>
  <c r="G87" i="4" s="1"/>
  <c r="W88" i="1"/>
  <c r="D88" i="4" s="1"/>
  <c r="G88" i="4" s="1"/>
  <c r="W89" i="1"/>
  <c r="D89" i="4" s="1"/>
  <c r="G89" i="4" s="1"/>
  <c r="W90" i="1"/>
  <c r="D90" i="4" s="1"/>
  <c r="G90" i="4" s="1"/>
  <c r="W91" i="1"/>
  <c r="D91" i="4" s="1"/>
  <c r="G91" i="4" s="1"/>
  <c r="W92" i="1"/>
  <c r="D92" i="4" s="1"/>
  <c r="G92" i="4" s="1"/>
  <c r="W93" i="1"/>
  <c r="D93" i="4" s="1"/>
  <c r="G93" i="4" s="1"/>
  <c r="W94" i="1"/>
  <c r="D94" i="4" s="1"/>
  <c r="G94" i="4" s="1"/>
  <c r="W95" i="1"/>
  <c r="D95" i="4" s="1"/>
  <c r="G95" i="4" s="1"/>
  <c r="W96" i="1"/>
  <c r="D96" i="4" s="1"/>
  <c r="G96" i="4" s="1"/>
  <c r="W97" i="1"/>
  <c r="D97" i="4" s="1"/>
  <c r="G97" i="4" s="1"/>
  <c r="W98" i="1"/>
  <c r="D98" i="4" s="1"/>
  <c r="G98" i="4" s="1"/>
  <c r="W100" i="1"/>
  <c r="D100" i="4" s="1"/>
  <c r="G100" i="4" s="1"/>
  <c r="W101" i="1"/>
  <c r="D101" i="4" s="1"/>
  <c r="G101" i="4" s="1"/>
  <c r="W102" i="1"/>
  <c r="D102" i="4" s="1"/>
  <c r="G102" i="4" s="1"/>
  <c r="W103" i="1"/>
  <c r="D103" i="4" s="1"/>
  <c r="G103" i="4" s="1"/>
  <c r="W104" i="1"/>
  <c r="D104" i="4" s="1"/>
  <c r="G104" i="4" s="1"/>
  <c r="W105" i="1"/>
  <c r="D105" i="4" s="1"/>
  <c r="G105" i="4" s="1"/>
  <c r="W106" i="1"/>
  <c r="D106" i="4" s="1"/>
  <c r="G106" i="4" s="1"/>
  <c r="W107" i="1"/>
  <c r="D107" i="4" s="1"/>
  <c r="G107" i="4" s="1"/>
  <c r="W108" i="1"/>
  <c r="D108" i="4" s="1"/>
  <c r="G108" i="4" s="1"/>
  <c r="W109" i="1"/>
  <c r="D109" i="4" s="1"/>
  <c r="G109" i="4" s="1"/>
  <c r="W110" i="1"/>
  <c r="D110" i="4" s="1"/>
  <c r="G110" i="4" s="1"/>
  <c r="W111" i="1"/>
  <c r="D111" i="4" s="1"/>
  <c r="G111" i="4" s="1"/>
  <c r="W112" i="1"/>
  <c r="D112" i="4" s="1"/>
  <c r="G112" i="4" s="1"/>
  <c r="W113" i="1"/>
  <c r="D113" i="4" s="1"/>
  <c r="G113" i="4" s="1"/>
  <c r="W114" i="1"/>
  <c r="D114" i="4" s="1"/>
  <c r="G114" i="4" s="1"/>
  <c r="W116" i="1"/>
  <c r="D116" i="4" s="1"/>
  <c r="G116" i="4" s="1"/>
  <c r="W117" i="1"/>
  <c r="D117" i="4" s="1"/>
  <c r="G117" i="4" s="1"/>
  <c r="W118" i="1"/>
  <c r="D118" i="4" s="1"/>
  <c r="G118" i="4" s="1"/>
  <c r="W119" i="1"/>
  <c r="D119" i="4" s="1"/>
  <c r="G119" i="4" s="1"/>
  <c r="W120" i="1"/>
  <c r="D120" i="4" s="1"/>
  <c r="G120" i="4" s="1"/>
  <c r="W121" i="1"/>
  <c r="D121" i="4" s="1"/>
  <c r="G121" i="4" s="1"/>
  <c r="W122" i="1"/>
  <c r="D122" i="4" s="1"/>
  <c r="G122" i="4" s="1"/>
  <c r="W123" i="1"/>
  <c r="D123" i="4" s="1"/>
  <c r="G123" i="4" s="1"/>
  <c r="W124" i="1"/>
  <c r="D124" i="4" s="1"/>
  <c r="G124" i="4" s="1"/>
  <c r="W125" i="1"/>
  <c r="D125" i="4" s="1"/>
  <c r="G125" i="4" s="1"/>
  <c r="W126" i="1"/>
  <c r="D126" i="4" s="1"/>
  <c r="G126" i="4" s="1"/>
  <c r="W127" i="1"/>
  <c r="D127" i="4" s="1"/>
  <c r="G127" i="4" s="1"/>
  <c r="W129" i="1"/>
  <c r="D129" i="4" s="1"/>
  <c r="G129" i="4" s="1"/>
  <c r="W130" i="1"/>
  <c r="D130" i="4" s="1"/>
  <c r="G130" i="4" s="1"/>
  <c r="W132" i="1"/>
  <c r="D132" i="4" s="1"/>
  <c r="G132" i="4" s="1"/>
  <c r="W133" i="1"/>
  <c r="D133" i="4" s="1"/>
  <c r="G133" i="4" s="1"/>
  <c r="W134" i="1"/>
  <c r="D134" i="4" s="1"/>
  <c r="G134" i="4" s="1"/>
  <c r="W137" i="1"/>
  <c r="D137" i="4" s="1"/>
  <c r="G137" i="4" s="1"/>
  <c r="W138" i="1"/>
  <c r="D138" i="4" s="1"/>
  <c r="G138" i="4" s="1"/>
  <c r="W139" i="1"/>
  <c r="D139" i="4" s="1"/>
  <c r="G139" i="4" s="1"/>
  <c r="W141" i="1"/>
  <c r="D141" i="4" s="1"/>
  <c r="G141" i="4" s="1"/>
  <c r="W142" i="1"/>
  <c r="D142" i="4" s="1"/>
  <c r="G142" i="4" s="1"/>
  <c r="W143" i="1"/>
  <c r="D143" i="4" s="1"/>
  <c r="G143" i="4" s="1"/>
  <c r="W144" i="1"/>
  <c r="D144" i="4" s="1"/>
  <c r="G144" i="4" s="1"/>
  <c r="W150" i="1"/>
  <c r="D150" i="4" s="1"/>
  <c r="G150" i="4" s="1"/>
  <c r="W151" i="1"/>
  <c r="D151" i="4" s="1"/>
  <c r="G151" i="4" s="1"/>
  <c r="W154" i="1"/>
  <c r="D154" i="4" s="1"/>
  <c r="G154" i="4" s="1"/>
  <c r="W156" i="1"/>
  <c r="D156" i="4" s="1"/>
  <c r="G156" i="4" s="1"/>
  <c r="W168" i="1"/>
  <c r="D168" i="4" s="1"/>
  <c r="G168" i="4" s="1"/>
  <c r="W169" i="1"/>
  <c r="D169" i="4" s="1"/>
  <c r="G169" i="4" s="1"/>
  <c r="W170" i="1"/>
  <c r="D170" i="4" s="1"/>
  <c r="G170" i="4" s="1"/>
  <c r="W171" i="1"/>
  <c r="D171" i="4" s="1"/>
  <c r="G171" i="4" s="1"/>
  <c r="W172" i="1"/>
  <c r="D172" i="4" s="1"/>
  <c r="G172" i="4" s="1"/>
  <c r="W173" i="1"/>
  <c r="D173" i="4" s="1"/>
  <c r="G173" i="4" s="1"/>
  <c r="W174" i="1"/>
  <c r="D174" i="4" s="1"/>
  <c r="G174" i="4" s="1"/>
  <c r="W175" i="1"/>
  <c r="D175" i="4" s="1"/>
  <c r="G175" i="4" s="1"/>
  <c r="W176" i="1"/>
  <c r="D176" i="4" s="1"/>
  <c r="G176" i="4" s="1"/>
  <c r="W177" i="1"/>
  <c r="D177" i="4" s="1"/>
  <c r="G177" i="4" s="1"/>
  <c r="W178" i="1"/>
  <c r="D178" i="4" s="1"/>
  <c r="G178" i="4" s="1"/>
  <c r="W179" i="1"/>
  <c r="D179" i="4" s="1"/>
  <c r="G179" i="4" s="1"/>
  <c r="W180" i="1"/>
  <c r="D180" i="4" s="1"/>
  <c r="G180" i="4" s="1"/>
  <c r="W181" i="1"/>
  <c r="D181" i="4" s="1"/>
  <c r="G181" i="4" s="1"/>
  <c r="W182" i="1"/>
  <c r="D182" i="4" s="1"/>
  <c r="G182" i="4" s="1"/>
  <c r="W183" i="1"/>
  <c r="D183" i="4" s="1"/>
  <c r="G183" i="4" s="1"/>
  <c r="W184" i="1"/>
  <c r="D184" i="4" s="1"/>
  <c r="G184" i="4" s="1"/>
  <c r="W185" i="1"/>
  <c r="D185" i="4" s="1"/>
  <c r="G185" i="4" s="1"/>
  <c r="W186" i="1"/>
  <c r="D186" i="4" s="1"/>
  <c r="G186" i="4" s="1"/>
  <c r="W187" i="1"/>
  <c r="D187" i="4" s="1"/>
  <c r="G187" i="4" s="1"/>
  <c r="W188" i="1"/>
  <c r="D188" i="4" s="1"/>
  <c r="G188" i="4" s="1"/>
  <c r="W191" i="1"/>
  <c r="D191" i="4" s="1"/>
  <c r="G191" i="4" s="1"/>
  <c r="W192" i="1"/>
  <c r="D192" i="4" s="1"/>
  <c r="G192" i="4" s="1"/>
  <c r="W193" i="1"/>
  <c r="D193" i="4" s="1"/>
  <c r="G193" i="4" s="1"/>
  <c r="W194" i="1"/>
  <c r="D194" i="4" s="1"/>
  <c r="G194" i="4" s="1"/>
  <c r="W195" i="1"/>
  <c r="D195" i="4" s="1"/>
  <c r="G195" i="4" s="1"/>
  <c r="W196" i="1"/>
  <c r="D196" i="4" s="1"/>
  <c r="G196" i="4" s="1"/>
  <c r="W197" i="1"/>
  <c r="D197" i="4" s="1"/>
  <c r="G197" i="4" s="1"/>
  <c r="W198" i="1"/>
  <c r="D198" i="4" s="1"/>
  <c r="G198" i="4" s="1"/>
  <c r="W199" i="1"/>
  <c r="D199" i="4" s="1"/>
  <c r="G199" i="4" s="1"/>
  <c r="W200" i="1"/>
  <c r="D200" i="4" s="1"/>
  <c r="G200" i="4" s="1"/>
  <c r="W201" i="1"/>
  <c r="D201" i="4" s="1"/>
  <c r="G201" i="4" s="1"/>
  <c r="W202" i="1"/>
  <c r="D202" i="4" s="1"/>
  <c r="G202" i="4" s="1"/>
  <c r="W203" i="1"/>
  <c r="D203" i="4" s="1"/>
  <c r="G203" i="4" s="1"/>
  <c r="W204" i="1"/>
  <c r="D204" i="4" s="1"/>
  <c r="G204" i="4" s="1"/>
  <c r="W205" i="1"/>
  <c r="D205" i="4" s="1"/>
  <c r="G205" i="4" s="1"/>
  <c r="W206" i="1"/>
  <c r="D206" i="4" s="1"/>
  <c r="G206" i="4" s="1"/>
  <c r="W207" i="1"/>
  <c r="D207" i="4" s="1"/>
  <c r="G207" i="4" s="1"/>
  <c r="W208" i="1"/>
  <c r="D208" i="4" s="1"/>
  <c r="G208" i="4" s="1"/>
  <c r="W209" i="1"/>
  <c r="D209" i="4" s="1"/>
  <c r="G209" i="4" s="1"/>
  <c r="W210" i="1"/>
  <c r="D210" i="4" s="1"/>
  <c r="G210" i="4" s="1"/>
  <c r="W211" i="1"/>
  <c r="D211" i="4" s="1"/>
  <c r="G211" i="4" s="1"/>
  <c r="W212" i="1"/>
  <c r="D212" i="4" s="1"/>
  <c r="G212" i="4" s="1"/>
  <c r="W213" i="1"/>
  <c r="D213" i="4" s="1"/>
  <c r="G213" i="4" s="1"/>
  <c r="W214" i="1"/>
  <c r="D214" i="4" s="1"/>
  <c r="G214" i="4" s="1"/>
  <c r="W215" i="1"/>
  <c r="D215" i="4" s="1"/>
  <c r="G215" i="4" s="1"/>
  <c r="W216" i="1"/>
  <c r="D216" i="4" s="1"/>
  <c r="G216" i="4" s="1"/>
  <c r="W217" i="1"/>
  <c r="D217" i="4" s="1"/>
  <c r="G217" i="4" s="1"/>
  <c r="W218" i="1"/>
  <c r="D218" i="4" s="1"/>
  <c r="G218" i="4" s="1"/>
  <c r="W219" i="1"/>
  <c r="D219" i="4" s="1"/>
  <c r="G219" i="4" s="1"/>
  <c r="W220" i="1"/>
  <c r="D220" i="4" s="1"/>
  <c r="G220" i="4" s="1"/>
  <c r="W221" i="1"/>
  <c r="D221" i="4" s="1"/>
  <c r="G221" i="4" s="1"/>
  <c r="W222" i="1"/>
  <c r="D222" i="4" s="1"/>
  <c r="G222" i="4" s="1"/>
  <c r="W223" i="1"/>
  <c r="D223" i="4" s="1"/>
  <c r="G223" i="4" s="1"/>
  <c r="W227" i="1"/>
  <c r="D227" i="4" s="1"/>
  <c r="G227" i="4" s="1"/>
  <c r="W228" i="1"/>
  <c r="D228" i="4" s="1"/>
  <c r="G228" i="4" s="1"/>
  <c r="W229" i="1"/>
  <c r="D229" i="4" s="1"/>
  <c r="G229" i="4" s="1"/>
  <c r="W230" i="1"/>
  <c r="D230" i="4" s="1"/>
  <c r="G230" i="4" s="1"/>
  <c r="W231" i="1"/>
  <c r="D231" i="4" s="1"/>
  <c r="G231" i="4" s="1"/>
  <c r="W232" i="1"/>
  <c r="D232" i="4" s="1"/>
  <c r="G232" i="4" s="1"/>
  <c r="W233" i="1"/>
  <c r="D233" i="4" s="1"/>
  <c r="G233" i="4" s="1"/>
  <c r="W234" i="1"/>
  <c r="D234" i="4" s="1"/>
  <c r="G234" i="4" s="1"/>
  <c r="W235" i="1"/>
  <c r="D235" i="4" s="1"/>
  <c r="G235" i="4" s="1"/>
  <c r="W236" i="1"/>
  <c r="D236" i="4" s="1"/>
  <c r="G236" i="4" s="1"/>
  <c r="W237" i="1"/>
  <c r="D237" i="4" s="1"/>
  <c r="G237" i="4" s="1"/>
  <c r="W238" i="1"/>
  <c r="D238" i="4" s="1"/>
  <c r="G238" i="4" s="1"/>
  <c r="W239" i="1"/>
  <c r="D239" i="4" s="1"/>
  <c r="G239" i="4" s="1"/>
  <c r="W240" i="1"/>
  <c r="D240" i="4" s="1"/>
  <c r="G240" i="4" s="1"/>
  <c r="W241" i="1"/>
  <c r="D241" i="4" s="1"/>
  <c r="G241" i="4" s="1"/>
  <c r="W242" i="1"/>
  <c r="D242" i="4" s="1"/>
  <c r="G242" i="4" s="1"/>
  <c r="W243" i="1"/>
  <c r="D243" i="4" s="1"/>
  <c r="G243" i="4" s="1"/>
  <c r="W244" i="1"/>
  <c r="D244" i="4" s="1"/>
  <c r="G244" i="4" s="1"/>
  <c r="W245" i="1"/>
  <c r="D245" i="4" s="1"/>
  <c r="G245" i="4" s="1"/>
  <c r="W246" i="1"/>
  <c r="D246" i="4" s="1"/>
  <c r="G246" i="4" s="1"/>
  <c r="W247" i="1"/>
  <c r="D247" i="4" s="1"/>
  <c r="G247" i="4" s="1"/>
  <c r="W248" i="1"/>
  <c r="D248" i="4" s="1"/>
  <c r="G248" i="4" s="1"/>
  <c r="W249" i="1"/>
  <c r="D249" i="4" s="1"/>
  <c r="G249" i="4" s="1"/>
  <c r="W250" i="1"/>
  <c r="D250" i="4" s="1"/>
  <c r="G250" i="4" s="1"/>
  <c r="W251" i="1"/>
  <c r="D251" i="4" s="1"/>
  <c r="G251" i="4" s="1"/>
  <c r="W253" i="1"/>
  <c r="D253" i="4" s="1"/>
  <c r="G253" i="4" s="1"/>
  <c r="W254" i="1"/>
  <c r="D254" i="4" s="1"/>
  <c r="G254" i="4" s="1"/>
  <c r="W255" i="1"/>
  <c r="D255" i="4" s="1"/>
  <c r="G255" i="4" s="1"/>
  <c r="W256" i="1"/>
  <c r="D256" i="4" s="1"/>
  <c r="G256" i="4" s="1"/>
  <c r="W257" i="1"/>
  <c r="D257" i="4" s="1"/>
  <c r="G257" i="4" s="1"/>
  <c r="W258" i="1"/>
  <c r="D258" i="4" s="1"/>
  <c r="G258" i="4" s="1"/>
  <c r="W259" i="1"/>
  <c r="D259" i="4" s="1"/>
  <c r="G259" i="4" s="1"/>
  <c r="W260" i="1"/>
  <c r="D260" i="4" s="1"/>
  <c r="G260" i="4" s="1"/>
  <c r="W261" i="1"/>
  <c r="D261" i="4" s="1"/>
  <c r="G261" i="4" s="1"/>
  <c r="W262" i="1"/>
  <c r="D262" i="4" s="1"/>
  <c r="G262" i="4" s="1"/>
  <c r="W263" i="1"/>
  <c r="D263" i="4" s="1"/>
  <c r="G263" i="4" s="1"/>
  <c r="W264" i="1"/>
  <c r="D264" i="4" s="1"/>
  <c r="G264" i="4" s="1"/>
  <c r="W265" i="1"/>
  <c r="D265" i="4" s="1"/>
  <c r="G265" i="4" s="1"/>
  <c r="W266" i="1"/>
  <c r="D266" i="4" s="1"/>
  <c r="G266" i="4" s="1"/>
  <c r="W267" i="1"/>
  <c r="D267" i="4" s="1"/>
  <c r="G267" i="4" s="1"/>
  <c r="W268" i="1"/>
  <c r="D268" i="4" s="1"/>
  <c r="G268" i="4" s="1"/>
  <c r="W269" i="1"/>
  <c r="D269" i="4" s="1"/>
  <c r="G269" i="4" s="1"/>
  <c r="W270" i="1"/>
  <c r="D270" i="4" s="1"/>
  <c r="G270" i="4" s="1"/>
  <c r="W271" i="1"/>
  <c r="D271" i="4" s="1"/>
  <c r="G271" i="4" s="1"/>
  <c r="W273" i="1"/>
  <c r="D273" i="4" s="1"/>
  <c r="G273" i="4" s="1"/>
  <c r="W274" i="1"/>
  <c r="D274" i="4" s="1"/>
  <c r="G274" i="4" s="1"/>
  <c r="W275" i="1"/>
  <c r="D275" i="4" s="1"/>
  <c r="G275" i="4" s="1"/>
  <c r="W276" i="1"/>
  <c r="D276" i="4" s="1"/>
  <c r="G276" i="4" s="1"/>
  <c r="W277" i="1"/>
  <c r="D277" i="4" s="1"/>
  <c r="G277" i="4" s="1"/>
  <c r="W278" i="1"/>
  <c r="D278" i="4" s="1"/>
  <c r="G278" i="4" s="1"/>
  <c r="W279" i="1"/>
  <c r="D279" i="4" s="1"/>
  <c r="G279" i="4" s="1"/>
  <c r="W280" i="1"/>
  <c r="D280" i="4" s="1"/>
  <c r="G280" i="4" s="1"/>
  <c r="W281" i="1"/>
  <c r="D281" i="4" s="1"/>
  <c r="G281" i="4" s="1"/>
  <c r="W282" i="1"/>
  <c r="D282" i="4" s="1"/>
  <c r="G282" i="4" s="1"/>
  <c r="W283" i="1"/>
  <c r="D283" i="4" s="1"/>
  <c r="G283" i="4" s="1"/>
  <c r="W284" i="1"/>
  <c r="D284" i="4" s="1"/>
  <c r="G284" i="4" s="1"/>
  <c r="W285" i="1"/>
  <c r="D285" i="4" s="1"/>
  <c r="G285" i="4" s="1"/>
  <c r="W287" i="1"/>
  <c r="D287" i="4" s="1"/>
  <c r="G287" i="4" s="1"/>
  <c r="W288" i="1"/>
  <c r="D288" i="4" s="1"/>
  <c r="G288" i="4" s="1"/>
  <c r="W289" i="1"/>
  <c r="D289" i="4" s="1"/>
  <c r="G289" i="4" s="1"/>
  <c r="W290" i="1"/>
  <c r="D290" i="4" s="1"/>
  <c r="G290" i="4" s="1"/>
  <c r="W291" i="1"/>
  <c r="D291" i="4" s="1"/>
  <c r="G291" i="4" s="1"/>
  <c r="W293" i="1"/>
  <c r="D293" i="4" s="1"/>
  <c r="G293" i="4" s="1"/>
  <c r="W294" i="1"/>
  <c r="D294" i="4" s="1"/>
  <c r="G294" i="4" s="1"/>
  <c r="W295" i="1"/>
  <c r="D295" i="4" s="1"/>
  <c r="G295" i="4" s="1"/>
  <c r="W296" i="1"/>
  <c r="D296" i="4" s="1"/>
  <c r="G296" i="4" s="1"/>
  <c r="W297" i="1"/>
  <c r="D297" i="4" s="1"/>
  <c r="G297" i="4" s="1"/>
  <c r="W298" i="1"/>
  <c r="D298" i="4" s="1"/>
  <c r="G298" i="4" s="1"/>
  <c r="W299" i="1"/>
  <c r="D299" i="4" s="1"/>
  <c r="G299" i="4" s="1"/>
  <c r="W300" i="1"/>
  <c r="D300" i="4" s="1"/>
  <c r="G300" i="4" s="1"/>
  <c r="W301" i="1"/>
  <c r="D301" i="4" s="1"/>
  <c r="G301" i="4" s="1"/>
  <c r="W302" i="1"/>
  <c r="D302" i="4" s="1"/>
  <c r="G302" i="4" s="1"/>
  <c r="W303" i="1"/>
  <c r="D303" i="4" s="1"/>
  <c r="G303" i="4" s="1"/>
  <c r="W304" i="1"/>
  <c r="D304" i="4" s="1"/>
  <c r="G304" i="4" s="1"/>
  <c r="W305" i="1"/>
  <c r="D305" i="4" s="1"/>
  <c r="G305" i="4" s="1"/>
  <c r="W306" i="1"/>
  <c r="D306" i="4" s="1"/>
  <c r="G306" i="4" s="1"/>
  <c r="W307" i="1"/>
  <c r="D307" i="4" s="1"/>
  <c r="G307" i="4" s="1"/>
  <c r="W308" i="1"/>
  <c r="D308" i="4" s="1"/>
  <c r="G308" i="4" s="1"/>
  <c r="W309" i="1"/>
  <c r="D309" i="4" s="1"/>
  <c r="G309" i="4" s="1"/>
  <c r="W310" i="1"/>
  <c r="D310" i="4" s="1"/>
  <c r="G310" i="4" s="1"/>
  <c r="W316" i="1"/>
  <c r="D316" i="4" s="1"/>
  <c r="G316" i="4" s="1"/>
  <c r="W318" i="1"/>
  <c r="D318" i="4" s="1"/>
  <c r="G318" i="4" s="1"/>
  <c r="W319" i="1"/>
  <c r="D319" i="4" s="1"/>
  <c r="G319" i="4" s="1"/>
  <c r="W320" i="1"/>
  <c r="D320" i="4" s="1"/>
  <c r="G320" i="4" s="1"/>
  <c r="W321" i="1"/>
  <c r="D321" i="4" s="1"/>
  <c r="G321" i="4" s="1"/>
  <c r="W327" i="1"/>
  <c r="D327" i="4" s="1"/>
  <c r="G327" i="4" s="1"/>
  <c r="W333" i="1"/>
  <c r="D333" i="4" s="1"/>
  <c r="G333" i="4" s="1"/>
  <c r="W334" i="1"/>
  <c r="D334" i="4" s="1"/>
  <c r="G334" i="4" s="1"/>
  <c r="W335" i="1"/>
  <c r="D335" i="4" s="1"/>
  <c r="G335" i="4" s="1"/>
  <c r="W336" i="1"/>
  <c r="D336" i="4" s="1"/>
  <c r="G336" i="4" s="1"/>
  <c r="W337" i="1"/>
  <c r="D337" i="4" s="1"/>
  <c r="G337" i="4" s="1"/>
  <c r="W338" i="1"/>
  <c r="D338" i="4" s="1"/>
  <c r="G338" i="4" s="1"/>
  <c r="W339" i="1"/>
  <c r="D339" i="4" s="1"/>
  <c r="G339" i="4" s="1"/>
  <c r="W340" i="1"/>
  <c r="D340" i="4" s="1"/>
  <c r="G340" i="4" s="1"/>
  <c r="W342" i="1"/>
  <c r="D342" i="4" s="1"/>
  <c r="G342" i="4" s="1"/>
  <c r="W343" i="1"/>
  <c r="D343" i="4" s="1"/>
  <c r="G343" i="4" s="1"/>
  <c r="W344" i="1"/>
  <c r="D344" i="4" s="1"/>
  <c r="G344" i="4" s="1"/>
  <c r="W345" i="1"/>
  <c r="D345" i="4" s="1"/>
  <c r="G345" i="4" s="1"/>
  <c r="W346" i="1"/>
  <c r="D346" i="4" s="1"/>
  <c r="G346" i="4" s="1"/>
  <c r="W353" i="1"/>
  <c r="D353" i="4" s="1"/>
  <c r="G353" i="4" s="1"/>
  <c r="W354" i="1"/>
  <c r="D354" i="4" s="1"/>
  <c r="G354" i="4" s="1"/>
  <c r="W355" i="1"/>
  <c r="D355" i="4" s="1"/>
  <c r="G355" i="4" s="1"/>
  <c r="W356" i="1"/>
  <c r="D356" i="4" s="1"/>
  <c r="G356" i="4" s="1"/>
  <c r="W357" i="1"/>
  <c r="D357" i="4" s="1"/>
  <c r="G357" i="4" s="1"/>
  <c r="W358" i="1"/>
  <c r="D358" i="4" s="1"/>
  <c r="G358" i="4" s="1"/>
  <c r="W361" i="1"/>
  <c r="D361" i="4" s="1"/>
  <c r="G361" i="4" s="1"/>
  <c r="W363" i="1"/>
  <c r="D363" i="4" s="1"/>
  <c r="G363" i="4" s="1"/>
  <c r="W371" i="1"/>
  <c r="D371" i="4" s="1"/>
  <c r="G371" i="4" s="1"/>
  <c r="W387" i="1"/>
  <c r="W388" i="1"/>
  <c r="D388" i="4" s="1"/>
  <c r="G388" i="4" s="1"/>
  <c r="W389" i="1"/>
  <c r="D389" i="4" s="1"/>
  <c r="G389" i="4" s="1"/>
  <c r="W390" i="1"/>
  <c r="D390" i="4" s="1"/>
  <c r="G390" i="4" s="1"/>
  <c r="W391" i="1"/>
  <c r="D391" i="4" s="1"/>
  <c r="G391" i="4" s="1"/>
  <c r="W392" i="1"/>
  <c r="D392" i="4" s="1"/>
  <c r="G392" i="4" s="1"/>
  <c r="W393" i="1"/>
  <c r="D393" i="4" s="1"/>
  <c r="G393" i="4" s="1"/>
  <c r="D386" i="4" l="1"/>
  <c r="G386" i="4" s="1"/>
  <c r="D387" i="4"/>
  <c r="G387" i="4" s="1"/>
  <c r="AL359" i="1"/>
  <c r="F359" i="4" s="1"/>
  <c r="AL152" i="1"/>
  <c r="F152" i="4" s="1"/>
  <c r="AL368" i="1"/>
  <c r="F368" i="4" s="1"/>
  <c r="AL379" i="1"/>
  <c r="F379" i="4" s="1"/>
  <c r="AL315" i="1"/>
  <c r="F315" i="4" s="1"/>
  <c r="AL326" i="1"/>
  <c r="F326" i="4" s="1"/>
  <c r="AL75" i="1"/>
  <c r="F75" i="4" s="1"/>
  <c r="AM316" i="1"/>
  <c r="AM363" i="1"/>
  <c r="AM358" i="1"/>
  <c r="AM334" i="1"/>
  <c r="AM336" i="1"/>
  <c r="AM310" i="1"/>
  <c r="AM308" i="1"/>
  <c r="AM242" i="1"/>
  <c r="AM100" i="1"/>
  <c r="AL135" i="1"/>
  <c r="F135" i="4" s="1"/>
  <c r="AL311" i="1"/>
  <c r="F311" i="4" s="1"/>
  <c r="AL360" i="1"/>
  <c r="F360" i="4" s="1"/>
  <c r="AL381" i="1"/>
  <c r="F381" i="4" s="1"/>
  <c r="AL347" i="1"/>
  <c r="F347" i="4" s="1"/>
  <c r="AL348" i="1"/>
  <c r="F348" i="4" s="1"/>
  <c r="AL42" i="1"/>
  <c r="F42" i="4" s="1"/>
  <c r="AL325" i="1"/>
  <c r="F325" i="4" s="1"/>
  <c r="AL128" i="1"/>
  <c r="F128" i="4" s="1"/>
  <c r="AL369" i="1"/>
  <c r="F369" i="4" s="1"/>
  <c r="AK343" i="1"/>
  <c r="AI343" i="1"/>
  <c r="AM343" i="1"/>
  <c r="AJ343" i="1"/>
  <c r="AK338" i="1"/>
  <c r="AM338" i="1"/>
  <c r="AI338" i="1"/>
  <c r="AJ338" i="1"/>
  <c r="AK302" i="1"/>
  <c r="AJ302" i="1"/>
  <c r="AI302" i="1"/>
  <c r="AM302" i="1"/>
  <c r="AM294" i="1"/>
  <c r="AI294" i="1"/>
  <c r="AJ294" i="1"/>
  <c r="AK284" i="1"/>
  <c r="AM284" i="1"/>
  <c r="AI284" i="1"/>
  <c r="AJ284" i="1"/>
  <c r="AK276" i="1"/>
  <c r="AM276" i="1"/>
  <c r="AJ276" i="1"/>
  <c r="AI276" i="1"/>
  <c r="AK267" i="1"/>
  <c r="AM267" i="1"/>
  <c r="AI267" i="1"/>
  <c r="AJ267" i="1"/>
  <c r="AM259" i="1"/>
  <c r="AJ259" i="1"/>
  <c r="AI259" i="1"/>
  <c r="AK234" i="1"/>
  <c r="AM234" i="1"/>
  <c r="AI234" i="1"/>
  <c r="AJ234" i="1"/>
  <c r="AK223" i="1"/>
  <c r="AM223" i="1"/>
  <c r="AJ223" i="1"/>
  <c r="AI223" i="1"/>
  <c r="AK215" i="1"/>
  <c r="AM215" i="1"/>
  <c r="AJ215" i="1"/>
  <c r="AI215" i="1"/>
  <c r="AK207" i="1"/>
  <c r="AM207" i="1"/>
  <c r="AI207" i="1"/>
  <c r="AJ207" i="1"/>
  <c r="AK199" i="1"/>
  <c r="AM199" i="1"/>
  <c r="AJ199" i="1"/>
  <c r="AI199" i="1"/>
  <c r="AM191" i="1"/>
  <c r="AI191" i="1"/>
  <c r="AJ191" i="1"/>
  <c r="AI181" i="1"/>
  <c r="AM181" i="1"/>
  <c r="AJ181" i="1"/>
  <c r="AK173" i="1"/>
  <c r="AM173" i="1"/>
  <c r="AJ173" i="1"/>
  <c r="AI173" i="1"/>
  <c r="AM151" i="1"/>
  <c r="AI151" i="1"/>
  <c r="AJ151" i="1"/>
  <c r="AK137" i="1"/>
  <c r="AM137" i="1"/>
  <c r="AI137" i="1"/>
  <c r="AJ137" i="1"/>
  <c r="AK125" i="1"/>
  <c r="AI125" i="1"/>
  <c r="AM125" i="1"/>
  <c r="AJ125" i="1"/>
  <c r="AI117" i="1"/>
  <c r="AM117" i="1"/>
  <c r="AJ117" i="1"/>
  <c r="AM87" i="1"/>
  <c r="AI87" i="1"/>
  <c r="AJ87" i="1"/>
  <c r="AK74" i="1"/>
  <c r="AM74" i="1"/>
  <c r="AI74" i="1"/>
  <c r="AJ74" i="1"/>
  <c r="AK66" i="1"/>
  <c r="AM66" i="1"/>
  <c r="AI66" i="1"/>
  <c r="AJ66" i="1"/>
  <c r="AK55" i="1"/>
  <c r="AM55" i="1"/>
  <c r="AJ55" i="1"/>
  <c r="AI55" i="1"/>
  <c r="AK43" i="1"/>
  <c r="AM43" i="1"/>
  <c r="AI43" i="1"/>
  <c r="AJ43" i="1"/>
  <c r="AK33" i="1"/>
  <c r="AM33" i="1"/>
  <c r="AI33" i="1"/>
  <c r="AJ33" i="1"/>
  <c r="AK25" i="1"/>
  <c r="AM25" i="1"/>
  <c r="AJ25" i="1"/>
  <c r="AI25" i="1"/>
  <c r="AM17" i="1"/>
  <c r="AI17" i="1"/>
  <c r="AJ17" i="1"/>
  <c r="AM158" i="1"/>
  <c r="AI158" i="1"/>
  <c r="AJ158" i="1"/>
  <c r="AJ164" i="1"/>
  <c r="AI164" i="1"/>
  <c r="AM164" i="1"/>
  <c r="AJ160" i="1"/>
  <c r="AM160" i="1"/>
  <c r="AI160" i="1"/>
  <c r="AM162" i="1"/>
  <c r="AJ162" i="1"/>
  <c r="AI162" i="1"/>
  <c r="AK393" i="1"/>
  <c r="AM393" i="1"/>
  <c r="AM346" i="1"/>
  <c r="AI346" i="1"/>
  <c r="AJ346" i="1"/>
  <c r="AK337" i="1"/>
  <c r="AM337" i="1"/>
  <c r="AI337" i="1"/>
  <c r="AJ337" i="1"/>
  <c r="AK319" i="1"/>
  <c r="AJ319" i="1"/>
  <c r="AI319" i="1"/>
  <c r="AM319" i="1"/>
  <c r="AK305" i="1"/>
  <c r="AM305" i="1"/>
  <c r="AJ305" i="1"/>
  <c r="AI305" i="1"/>
  <c r="AK297" i="1"/>
  <c r="AM297" i="1"/>
  <c r="AI297" i="1"/>
  <c r="AJ297" i="1"/>
  <c r="AK293" i="1"/>
  <c r="AM293" i="1"/>
  <c r="AJ293" i="1"/>
  <c r="AI293" i="1"/>
  <c r="AK283" i="1"/>
  <c r="AM283" i="1"/>
  <c r="AI283" i="1"/>
  <c r="AJ283" i="1"/>
  <c r="AK275" i="1"/>
  <c r="AM275" i="1"/>
  <c r="AJ275" i="1"/>
  <c r="AI275" i="1"/>
  <c r="AK266" i="1"/>
  <c r="AM266" i="1"/>
  <c r="AI266" i="1"/>
  <c r="AJ266" i="1"/>
  <c r="AM258" i="1"/>
  <c r="AI258" i="1"/>
  <c r="AJ258" i="1"/>
  <c r="AM249" i="1"/>
  <c r="AJ249" i="1"/>
  <c r="AI249" i="1"/>
  <c r="AK237" i="1"/>
  <c r="AM237" i="1"/>
  <c r="AJ237" i="1"/>
  <c r="AI237" i="1"/>
  <c r="AK229" i="1"/>
  <c r="AM229" i="1"/>
  <c r="AI229" i="1"/>
  <c r="AJ229" i="1"/>
  <c r="AM218" i="1"/>
  <c r="AI218" i="1"/>
  <c r="AJ218" i="1"/>
  <c r="AK210" i="1"/>
  <c r="AM210" i="1"/>
  <c r="AJ210" i="1"/>
  <c r="AI210" i="1"/>
  <c r="AK206" i="1"/>
  <c r="AM206" i="1"/>
  <c r="AJ206" i="1"/>
  <c r="AI206" i="1"/>
  <c r="AK198" i="1"/>
  <c r="AM198" i="1"/>
  <c r="AJ198" i="1"/>
  <c r="AI198" i="1"/>
  <c r="AM188" i="1"/>
  <c r="AJ188" i="1"/>
  <c r="AI188" i="1"/>
  <c r="AK180" i="1"/>
  <c r="AM180" i="1"/>
  <c r="AI180" i="1"/>
  <c r="AJ180" i="1"/>
  <c r="AM172" i="1"/>
  <c r="AI172" i="1"/>
  <c r="AJ172" i="1"/>
  <c r="AK150" i="1"/>
  <c r="AM150" i="1"/>
  <c r="AJ150" i="1"/>
  <c r="AI150" i="1"/>
  <c r="AK134" i="1"/>
  <c r="AI134" i="1"/>
  <c r="AM134" i="1"/>
  <c r="AJ134" i="1"/>
  <c r="AK124" i="1"/>
  <c r="AM124" i="1"/>
  <c r="AJ124" i="1"/>
  <c r="AI124" i="1"/>
  <c r="AM116" i="1"/>
  <c r="AJ116" i="1"/>
  <c r="AI116" i="1"/>
  <c r="AK107" i="1"/>
  <c r="AM107" i="1"/>
  <c r="AJ107" i="1"/>
  <c r="AI107" i="1"/>
  <c r="AK98" i="1"/>
  <c r="AM98" i="1"/>
  <c r="AI98" i="1"/>
  <c r="AJ98" i="1"/>
  <c r="AM90" i="1"/>
  <c r="AI90" i="1"/>
  <c r="AJ90" i="1"/>
  <c r="AM79" i="1"/>
  <c r="AI79" i="1"/>
  <c r="AJ79" i="1"/>
  <c r="AK65" i="1"/>
  <c r="AM65" i="1"/>
  <c r="AI65" i="1"/>
  <c r="AJ65" i="1"/>
  <c r="AK54" i="1"/>
  <c r="AM54" i="1"/>
  <c r="AI54" i="1"/>
  <c r="AJ54" i="1"/>
  <c r="AK40" i="1"/>
  <c r="AI40" i="1"/>
  <c r="AJ40" i="1"/>
  <c r="AM40" i="1"/>
  <c r="AK32" i="1"/>
  <c r="AJ32" i="1"/>
  <c r="AM32" i="1"/>
  <c r="AI32" i="1"/>
  <c r="AK28" i="1"/>
  <c r="AJ28" i="1"/>
  <c r="AM28" i="1"/>
  <c r="AI28" i="1"/>
  <c r="AK20" i="1"/>
  <c r="AJ20" i="1"/>
  <c r="AI20" i="1"/>
  <c r="AM20" i="1"/>
  <c r="AK392" i="1"/>
  <c r="AM392" i="1"/>
  <c r="AK388" i="1"/>
  <c r="AM388" i="1"/>
  <c r="AM354" i="1"/>
  <c r="AI354" i="1"/>
  <c r="AJ354" i="1"/>
  <c r="AK345" i="1"/>
  <c r="AM345" i="1"/>
  <c r="AI345" i="1"/>
  <c r="AJ345" i="1"/>
  <c r="AM340" i="1"/>
  <c r="AJ340" i="1"/>
  <c r="AI340" i="1"/>
  <c r="AK327" i="1"/>
  <c r="AM327" i="1"/>
  <c r="AI327" i="1"/>
  <c r="AJ327" i="1"/>
  <c r="AK318" i="1"/>
  <c r="AM318" i="1"/>
  <c r="AI318" i="1"/>
  <c r="AJ318" i="1"/>
  <c r="AK304" i="1"/>
  <c r="AM304" i="1"/>
  <c r="AI304" i="1"/>
  <c r="AJ304" i="1"/>
  <c r="AK300" i="1"/>
  <c r="AM300" i="1"/>
  <c r="AJ300" i="1"/>
  <c r="AI300" i="1"/>
  <c r="AK296" i="1"/>
  <c r="AM296" i="1"/>
  <c r="AI296" i="1"/>
  <c r="AJ296" i="1"/>
  <c r="AK291" i="1"/>
  <c r="AM291" i="1"/>
  <c r="AI291" i="1"/>
  <c r="AJ291" i="1"/>
  <c r="AM287" i="1"/>
  <c r="AI287" i="1"/>
  <c r="AJ287" i="1"/>
  <c r="AK282" i="1"/>
  <c r="AM282" i="1"/>
  <c r="AI282" i="1"/>
  <c r="AJ282" i="1"/>
  <c r="AK278" i="1"/>
  <c r="AM278" i="1"/>
  <c r="AI278" i="1"/>
  <c r="AJ278" i="1"/>
  <c r="AK274" i="1"/>
  <c r="AI274" i="1"/>
  <c r="AJ274" i="1"/>
  <c r="AM274" i="1"/>
  <c r="AK269" i="1"/>
  <c r="AM269" i="1"/>
  <c r="AI269" i="1"/>
  <c r="AJ269" i="1"/>
  <c r="AK265" i="1"/>
  <c r="AI265" i="1"/>
  <c r="AJ265" i="1"/>
  <c r="AM265" i="1"/>
  <c r="AM261" i="1"/>
  <c r="AI261" i="1"/>
  <c r="AJ261" i="1"/>
  <c r="AK257" i="1"/>
  <c r="AI257" i="1"/>
  <c r="AJ257" i="1"/>
  <c r="AM257" i="1"/>
  <c r="AM253" i="1"/>
  <c r="AI253" i="1"/>
  <c r="AJ253" i="1"/>
  <c r="AM248" i="1"/>
  <c r="AI248" i="1"/>
  <c r="AJ248" i="1"/>
  <c r="AK244" i="1"/>
  <c r="AM244" i="1"/>
  <c r="AI244" i="1"/>
  <c r="AJ244" i="1"/>
  <c r="AK240" i="1"/>
  <c r="AM240" i="1"/>
  <c r="AI240" i="1"/>
  <c r="AJ240" i="1"/>
  <c r="AK236" i="1"/>
  <c r="AM236" i="1"/>
  <c r="AJ236" i="1"/>
  <c r="AI236" i="1"/>
  <c r="AM232" i="1"/>
  <c r="AJ232" i="1"/>
  <c r="AI232" i="1"/>
  <c r="AK228" i="1"/>
  <c r="AM228" i="1"/>
  <c r="AI228" i="1"/>
  <c r="AJ228" i="1"/>
  <c r="AK221" i="1"/>
  <c r="AM221" i="1"/>
  <c r="AI221" i="1"/>
  <c r="AJ221" i="1"/>
  <c r="AM217" i="1"/>
  <c r="AI217" i="1"/>
  <c r="AJ217" i="1"/>
  <c r="AK213" i="1"/>
  <c r="AM213" i="1"/>
  <c r="AJ213" i="1"/>
  <c r="AI213" i="1"/>
  <c r="AK209" i="1"/>
  <c r="AM209" i="1"/>
  <c r="AI209" i="1"/>
  <c r="AJ209" i="1"/>
  <c r="AK205" i="1"/>
  <c r="AM205" i="1"/>
  <c r="AI205" i="1"/>
  <c r="AJ205" i="1"/>
  <c r="AK201" i="1"/>
  <c r="AM201" i="1"/>
  <c r="AI201" i="1"/>
  <c r="AJ201" i="1"/>
  <c r="AK197" i="1"/>
  <c r="AM197" i="1"/>
  <c r="AI197" i="1"/>
  <c r="AJ197" i="1"/>
  <c r="AM193" i="1"/>
  <c r="AI193" i="1"/>
  <c r="AJ193" i="1"/>
  <c r="AK187" i="1"/>
  <c r="AM187" i="1"/>
  <c r="AJ187" i="1"/>
  <c r="AI187" i="1"/>
  <c r="AK183" i="1"/>
  <c r="AM183" i="1"/>
  <c r="AI183" i="1"/>
  <c r="AJ183" i="1"/>
  <c r="AM179" i="1"/>
  <c r="AI179" i="1"/>
  <c r="AJ179" i="1"/>
  <c r="AK175" i="1"/>
  <c r="AM175" i="1"/>
  <c r="AJ175" i="1"/>
  <c r="AI175" i="1"/>
  <c r="AK171" i="1"/>
  <c r="AM171" i="1"/>
  <c r="AJ171" i="1"/>
  <c r="AI171" i="1"/>
  <c r="AK156" i="1"/>
  <c r="AM156" i="1"/>
  <c r="AJ156" i="1"/>
  <c r="AI156" i="1"/>
  <c r="AK144" i="1"/>
  <c r="AM144" i="1"/>
  <c r="AI144" i="1"/>
  <c r="AJ144" i="1"/>
  <c r="AM139" i="1"/>
  <c r="AI139" i="1"/>
  <c r="AJ139" i="1"/>
  <c r="AK133" i="1"/>
  <c r="AM133" i="1"/>
  <c r="AI133" i="1"/>
  <c r="AJ133" i="1"/>
  <c r="AK127" i="1"/>
  <c r="AM127" i="1"/>
  <c r="AI127" i="1"/>
  <c r="AJ127" i="1"/>
  <c r="AK123" i="1"/>
  <c r="AM123" i="1"/>
  <c r="AI123" i="1"/>
  <c r="AJ123" i="1"/>
  <c r="AK119" i="1"/>
  <c r="AM119" i="1"/>
  <c r="AI119" i="1"/>
  <c r="AJ119" i="1"/>
  <c r="AK114" i="1"/>
  <c r="AM114" i="1"/>
  <c r="AI114" i="1"/>
  <c r="AJ114" i="1"/>
  <c r="AK110" i="1"/>
  <c r="AM110" i="1"/>
  <c r="AI110" i="1"/>
  <c r="AJ110" i="1"/>
  <c r="AM106" i="1"/>
  <c r="AI106" i="1"/>
  <c r="AJ106" i="1"/>
  <c r="AM102" i="1"/>
  <c r="AI102" i="1"/>
  <c r="AJ102" i="1"/>
  <c r="AK97" i="1"/>
  <c r="AM97" i="1"/>
  <c r="AJ97" i="1"/>
  <c r="AI97" i="1"/>
  <c r="AK93" i="1"/>
  <c r="AM93" i="1"/>
  <c r="AL93" i="1"/>
  <c r="F93" i="4" s="1"/>
  <c r="AI93" i="1"/>
  <c r="AJ93" i="1"/>
  <c r="AK89" i="1"/>
  <c r="AM89" i="1"/>
  <c r="AI89" i="1"/>
  <c r="AJ89" i="1"/>
  <c r="AM85" i="1"/>
  <c r="AI85" i="1"/>
  <c r="AJ85" i="1"/>
  <c r="AK78" i="1"/>
  <c r="AM78" i="1"/>
  <c r="AI78" i="1"/>
  <c r="AJ78" i="1"/>
  <c r="AM71" i="1"/>
  <c r="AI71" i="1"/>
  <c r="AJ71" i="1"/>
  <c r="AK64" i="1"/>
  <c r="AM64" i="1"/>
  <c r="AJ64" i="1"/>
  <c r="AI64" i="1"/>
  <c r="AK59" i="1"/>
  <c r="AM59" i="1"/>
  <c r="AJ59" i="1"/>
  <c r="AI59" i="1"/>
  <c r="AK53" i="1"/>
  <c r="AM53" i="1"/>
  <c r="AI53" i="1"/>
  <c r="AJ53" i="1"/>
  <c r="AK47" i="1"/>
  <c r="AM47" i="1"/>
  <c r="AI47" i="1"/>
  <c r="AJ47" i="1"/>
  <c r="AK39" i="1"/>
  <c r="AM39" i="1"/>
  <c r="AI39" i="1"/>
  <c r="AJ39" i="1"/>
  <c r="AK35" i="1"/>
  <c r="AM35" i="1"/>
  <c r="AI35" i="1"/>
  <c r="AJ35" i="1"/>
  <c r="AK31" i="1"/>
  <c r="AM31" i="1"/>
  <c r="AI31" i="1"/>
  <c r="AJ31" i="1"/>
  <c r="AK27" i="1"/>
  <c r="AM27" i="1"/>
  <c r="AI27" i="1"/>
  <c r="AJ27" i="1"/>
  <c r="AK23" i="1"/>
  <c r="AM23" i="1"/>
  <c r="AI23" i="1"/>
  <c r="AJ23" i="1"/>
  <c r="AK19" i="1"/>
  <c r="AM19" i="1"/>
  <c r="AI19" i="1"/>
  <c r="AJ19" i="1"/>
  <c r="AM145" i="1"/>
  <c r="AJ145" i="1"/>
  <c r="AI145" i="1"/>
  <c r="AI148" i="1"/>
  <c r="AM148" i="1"/>
  <c r="AJ148" i="1"/>
  <c r="AM157" i="1"/>
  <c r="AI157" i="1"/>
  <c r="AJ157" i="1"/>
  <c r="AM166" i="1"/>
  <c r="AI166" i="1"/>
  <c r="AJ166" i="1"/>
  <c r="AM165" i="1"/>
  <c r="AI165" i="1"/>
  <c r="AJ165" i="1"/>
  <c r="AI161" i="1"/>
  <c r="AM161" i="1"/>
  <c r="AJ161" i="1"/>
  <c r="AM163" i="1"/>
  <c r="AI163" i="1"/>
  <c r="AJ163" i="1"/>
  <c r="AK390" i="1"/>
  <c r="AM390" i="1"/>
  <c r="AI356" i="1"/>
  <c r="AM356" i="1"/>
  <c r="AJ356" i="1"/>
  <c r="AK320" i="1"/>
  <c r="AM320" i="1"/>
  <c r="AI320" i="1"/>
  <c r="AJ320" i="1"/>
  <c r="AK306" i="1"/>
  <c r="AM306" i="1"/>
  <c r="AJ306" i="1"/>
  <c r="AI306" i="1"/>
  <c r="AK298" i="1"/>
  <c r="AJ298" i="1"/>
  <c r="AM298" i="1"/>
  <c r="AI298" i="1"/>
  <c r="AK289" i="1"/>
  <c r="AI289" i="1"/>
  <c r="AJ289" i="1"/>
  <c r="AM289" i="1"/>
  <c r="AK280" i="1"/>
  <c r="AM280" i="1"/>
  <c r="AJ280" i="1"/>
  <c r="AI280" i="1"/>
  <c r="AK271" i="1"/>
  <c r="AM271" i="1"/>
  <c r="AI271" i="1"/>
  <c r="AJ271" i="1"/>
  <c r="AM263" i="1"/>
  <c r="AJ263" i="1"/>
  <c r="AI263" i="1"/>
  <c r="AK255" i="1"/>
  <c r="AM255" i="1"/>
  <c r="AI255" i="1"/>
  <c r="AJ255" i="1"/>
  <c r="AM250" i="1"/>
  <c r="AI250" i="1"/>
  <c r="AJ250" i="1"/>
  <c r="AM246" i="1"/>
  <c r="AI246" i="1"/>
  <c r="AJ246" i="1"/>
  <c r="AK238" i="1"/>
  <c r="AM238" i="1"/>
  <c r="AI238" i="1"/>
  <c r="AJ238" i="1"/>
  <c r="AJ230" i="1"/>
  <c r="AI230" i="1"/>
  <c r="AM230" i="1"/>
  <c r="AI219" i="1"/>
  <c r="AM219" i="1"/>
  <c r="AJ219" i="1"/>
  <c r="AK211" i="1"/>
  <c r="AJ211" i="1"/>
  <c r="AI211" i="1"/>
  <c r="AM211" i="1"/>
  <c r="AK203" i="1"/>
  <c r="AM203" i="1"/>
  <c r="AI203" i="1"/>
  <c r="AJ203" i="1"/>
  <c r="AM195" i="1"/>
  <c r="AI195" i="1"/>
  <c r="AJ195" i="1"/>
  <c r="AK185" i="1"/>
  <c r="AM185" i="1"/>
  <c r="AI185" i="1"/>
  <c r="AJ185" i="1"/>
  <c r="AM177" i="1"/>
  <c r="AI177" i="1"/>
  <c r="AJ177" i="1"/>
  <c r="AK169" i="1"/>
  <c r="AM169" i="1"/>
  <c r="AJ169" i="1"/>
  <c r="AI169" i="1"/>
  <c r="AK142" i="1"/>
  <c r="AM142" i="1"/>
  <c r="AI142" i="1"/>
  <c r="AJ142" i="1"/>
  <c r="AK130" i="1"/>
  <c r="AM130" i="1"/>
  <c r="AJ130" i="1"/>
  <c r="AI130" i="1"/>
  <c r="AK121" i="1"/>
  <c r="AI121" i="1"/>
  <c r="AM121" i="1"/>
  <c r="AJ121" i="1"/>
  <c r="AK112" i="1"/>
  <c r="AI112" i="1"/>
  <c r="AJ112" i="1"/>
  <c r="AM112" i="1"/>
  <c r="AI108" i="1"/>
  <c r="AM108" i="1"/>
  <c r="AJ108" i="1"/>
  <c r="AI104" i="1"/>
  <c r="AM104" i="1"/>
  <c r="AJ104" i="1"/>
  <c r="AK95" i="1"/>
  <c r="AI95" i="1"/>
  <c r="AM95" i="1"/>
  <c r="AJ95" i="1"/>
  <c r="AK91" i="1"/>
  <c r="AJ91" i="1"/>
  <c r="AI91" i="1"/>
  <c r="AM91" i="1"/>
  <c r="AI81" i="1"/>
  <c r="AM81" i="1"/>
  <c r="AJ81" i="1"/>
  <c r="AK62" i="1"/>
  <c r="AM62" i="1"/>
  <c r="AI62" i="1"/>
  <c r="AJ62" i="1"/>
  <c r="AK49" i="1"/>
  <c r="AM49" i="1"/>
  <c r="AI49" i="1"/>
  <c r="AJ49" i="1"/>
  <c r="AK37" i="1"/>
  <c r="AM37" i="1"/>
  <c r="AI37" i="1"/>
  <c r="AJ37" i="1"/>
  <c r="AK29" i="1"/>
  <c r="AM29" i="1"/>
  <c r="AI29" i="1"/>
  <c r="AJ29" i="1"/>
  <c r="AK21" i="1"/>
  <c r="AM21" i="1"/>
  <c r="AI21" i="1"/>
  <c r="AJ21" i="1"/>
  <c r="AM149" i="1"/>
  <c r="AI149" i="1"/>
  <c r="AJ149" i="1"/>
  <c r="AM159" i="1"/>
  <c r="AI159" i="1"/>
  <c r="AJ159" i="1"/>
  <c r="AK389" i="1"/>
  <c r="AM389" i="1"/>
  <c r="AM361" i="1"/>
  <c r="AJ361" i="1"/>
  <c r="AL361" i="1"/>
  <c r="F361" i="4" s="1"/>
  <c r="AI361" i="1"/>
  <c r="AM355" i="1"/>
  <c r="AL355" i="1"/>
  <c r="F355" i="4" s="1"/>
  <c r="AI355" i="1"/>
  <c r="AJ355" i="1"/>
  <c r="AK342" i="1"/>
  <c r="AM342" i="1"/>
  <c r="AI342" i="1"/>
  <c r="AJ342" i="1"/>
  <c r="AM333" i="1"/>
  <c r="AI333" i="1"/>
  <c r="AJ333" i="1"/>
  <c r="AM309" i="1"/>
  <c r="AI309" i="1"/>
  <c r="AJ309" i="1"/>
  <c r="AK301" i="1"/>
  <c r="AM301" i="1"/>
  <c r="AI301" i="1"/>
  <c r="AJ301" i="1"/>
  <c r="AM288" i="1"/>
  <c r="AI288" i="1"/>
  <c r="AJ288" i="1"/>
  <c r="AK279" i="1"/>
  <c r="AM279" i="1"/>
  <c r="AI279" i="1"/>
  <c r="AJ279" i="1"/>
  <c r="AK270" i="1"/>
  <c r="AM270" i="1"/>
  <c r="AJ270" i="1"/>
  <c r="AI270" i="1"/>
  <c r="AM262" i="1"/>
  <c r="AI262" i="1"/>
  <c r="AJ262" i="1"/>
  <c r="AK254" i="1"/>
  <c r="AM254" i="1"/>
  <c r="AI254" i="1"/>
  <c r="AJ254" i="1"/>
  <c r="AK245" i="1"/>
  <c r="AM245" i="1"/>
  <c r="AI245" i="1"/>
  <c r="AJ245" i="1"/>
  <c r="AK241" i="1"/>
  <c r="AM241" i="1"/>
  <c r="AJ241" i="1"/>
  <c r="AI241" i="1"/>
  <c r="AK233" i="1"/>
  <c r="AM233" i="1"/>
  <c r="AI233" i="1"/>
  <c r="AJ233" i="1"/>
  <c r="AK222" i="1"/>
  <c r="AM222" i="1"/>
  <c r="AJ222" i="1"/>
  <c r="AI222" i="1"/>
  <c r="AK214" i="1"/>
  <c r="AM214" i="1"/>
  <c r="AJ214" i="1"/>
  <c r="AI214" i="1"/>
  <c r="AK202" i="1"/>
  <c r="AM202" i="1"/>
  <c r="AJ202" i="1"/>
  <c r="AI202" i="1"/>
  <c r="AM194" i="1"/>
  <c r="AI194" i="1"/>
  <c r="AJ194" i="1"/>
  <c r="AK184" i="1"/>
  <c r="AM184" i="1"/>
  <c r="AI184" i="1"/>
  <c r="AJ184" i="1"/>
  <c r="AK176" i="1"/>
  <c r="AM176" i="1"/>
  <c r="AI176" i="1"/>
  <c r="AJ176" i="1"/>
  <c r="AK168" i="1"/>
  <c r="AM168" i="1"/>
  <c r="AJ168" i="1"/>
  <c r="AI168" i="1"/>
  <c r="AK141" i="1"/>
  <c r="AM141" i="1"/>
  <c r="AJ141" i="1"/>
  <c r="AI141" i="1"/>
  <c r="AI129" i="1"/>
  <c r="AM129" i="1"/>
  <c r="AJ129" i="1"/>
  <c r="AK120" i="1"/>
  <c r="AM120" i="1"/>
  <c r="AJ120" i="1"/>
  <c r="AI120" i="1"/>
  <c r="AK111" i="1"/>
  <c r="AM111" i="1"/>
  <c r="AI111" i="1"/>
  <c r="AJ111" i="1"/>
  <c r="AK103" i="1"/>
  <c r="AM103" i="1"/>
  <c r="AI103" i="1"/>
  <c r="AJ103" i="1"/>
  <c r="AM94" i="1"/>
  <c r="AI94" i="1"/>
  <c r="AJ94" i="1"/>
  <c r="AK86" i="1"/>
  <c r="AM86" i="1"/>
  <c r="AI86" i="1"/>
  <c r="AJ86" i="1"/>
  <c r="AK72" i="1"/>
  <c r="AI72" i="1"/>
  <c r="AJ72" i="1"/>
  <c r="AM72" i="1"/>
  <c r="AK61" i="1"/>
  <c r="AM61" i="1"/>
  <c r="AI61" i="1"/>
  <c r="AJ61" i="1"/>
  <c r="AK48" i="1"/>
  <c r="AM48" i="1"/>
  <c r="AJ48" i="1"/>
  <c r="AI48" i="1"/>
  <c r="AK36" i="1"/>
  <c r="AJ36" i="1"/>
  <c r="AI36" i="1"/>
  <c r="AM36" i="1"/>
  <c r="AK24" i="1"/>
  <c r="AM24" i="1"/>
  <c r="AI24" i="1"/>
  <c r="AJ24" i="1"/>
  <c r="AM14" i="1"/>
  <c r="AI14" i="1"/>
  <c r="AJ14" i="1"/>
  <c r="AK391" i="1"/>
  <c r="AM391" i="1"/>
  <c r="AK387" i="1"/>
  <c r="AM387" i="1"/>
  <c r="AK371" i="1"/>
  <c r="AM371" i="1"/>
  <c r="AL371" i="1"/>
  <c r="F371" i="4" s="1"/>
  <c r="AJ371" i="1"/>
  <c r="AI371" i="1"/>
  <c r="AK357" i="1"/>
  <c r="AI357" i="1"/>
  <c r="AL357" i="1"/>
  <c r="F357" i="4" s="1"/>
  <c r="AM357" i="1"/>
  <c r="AJ357" i="1"/>
  <c r="AM353" i="1"/>
  <c r="AI353" i="1"/>
  <c r="AJ353" i="1"/>
  <c r="AM344" i="1"/>
  <c r="AI344" i="1"/>
  <c r="AJ344" i="1"/>
  <c r="AM339" i="1"/>
  <c r="AI339" i="1"/>
  <c r="AJ339" i="1"/>
  <c r="AK335" i="1"/>
  <c r="AM335" i="1"/>
  <c r="AI335" i="1"/>
  <c r="AJ335" i="1"/>
  <c r="AK321" i="1"/>
  <c r="AM321" i="1"/>
  <c r="AI321" i="1"/>
  <c r="AJ321" i="1"/>
  <c r="AK307" i="1"/>
  <c r="AI307" i="1"/>
  <c r="AM307" i="1"/>
  <c r="AJ307" i="1"/>
  <c r="AK303" i="1"/>
  <c r="AM303" i="1"/>
  <c r="AI303" i="1"/>
  <c r="AJ303" i="1"/>
  <c r="AK299" i="1"/>
  <c r="AI299" i="1"/>
  <c r="AM299" i="1"/>
  <c r="AJ299" i="1"/>
  <c r="AK295" i="1"/>
  <c r="AM295" i="1"/>
  <c r="AI295" i="1"/>
  <c r="AJ295" i="1"/>
  <c r="AK290" i="1"/>
  <c r="AI290" i="1"/>
  <c r="AM290" i="1"/>
  <c r="AJ290" i="1"/>
  <c r="AK285" i="1"/>
  <c r="AJ285" i="1"/>
  <c r="AI285" i="1"/>
  <c r="AM285" i="1"/>
  <c r="AK281" i="1"/>
  <c r="AM281" i="1"/>
  <c r="AJ281" i="1"/>
  <c r="AI281" i="1"/>
  <c r="AK277" i="1"/>
  <c r="AM277" i="1"/>
  <c r="AJ277" i="1"/>
  <c r="AI277" i="1"/>
  <c r="AK273" i="1"/>
  <c r="AM273" i="1"/>
  <c r="AI273" i="1"/>
  <c r="AJ273" i="1"/>
  <c r="AK268" i="1"/>
  <c r="AJ268" i="1"/>
  <c r="AI268" i="1"/>
  <c r="AM268" i="1"/>
  <c r="AM264" i="1"/>
  <c r="AJ264" i="1"/>
  <c r="AI264" i="1"/>
  <c r="AM260" i="1"/>
  <c r="AI260" i="1"/>
  <c r="AJ260" i="1"/>
  <c r="AK256" i="1"/>
  <c r="AJ256" i="1"/>
  <c r="AI256" i="1"/>
  <c r="AM256" i="1"/>
  <c r="AM251" i="1"/>
  <c r="AI251" i="1"/>
  <c r="AJ251" i="1"/>
  <c r="AM247" i="1"/>
  <c r="AI247" i="1"/>
  <c r="AJ247" i="1"/>
  <c r="AK243" i="1"/>
  <c r="AJ243" i="1"/>
  <c r="AM243" i="1"/>
  <c r="AI243" i="1"/>
  <c r="AK239" i="1"/>
  <c r="AI239" i="1"/>
  <c r="AJ239" i="1"/>
  <c r="AM239" i="1"/>
  <c r="AK235" i="1"/>
  <c r="AM235" i="1"/>
  <c r="AI235" i="1"/>
  <c r="AJ235" i="1"/>
  <c r="AI231" i="1"/>
  <c r="AJ231" i="1"/>
  <c r="AM231" i="1"/>
  <c r="AK227" i="1"/>
  <c r="AM227" i="1"/>
  <c r="AI227" i="1"/>
  <c r="AJ227" i="1"/>
  <c r="AI220" i="1"/>
  <c r="AJ220" i="1"/>
  <c r="AM220" i="1"/>
  <c r="AK216" i="1"/>
  <c r="AM216" i="1"/>
  <c r="AI216" i="1"/>
  <c r="AJ216" i="1"/>
  <c r="AK212" i="1"/>
  <c r="AM212" i="1"/>
  <c r="AI212" i="1"/>
  <c r="AJ212" i="1"/>
  <c r="AK208" i="1"/>
  <c r="AM208" i="1"/>
  <c r="AI208" i="1"/>
  <c r="AJ208" i="1"/>
  <c r="AK204" i="1"/>
  <c r="AI204" i="1"/>
  <c r="AJ204" i="1"/>
  <c r="AM204" i="1"/>
  <c r="AK200" i="1"/>
  <c r="AM200" i="1"/>
  <c r="AI200" i="1"/>
  <c r="AJ200" i="1"/>
  <c r="AI196" i="1"/>
  <c r="AM196" i="1"/>
  <c r="AJ196" i="1"/>
  <c r="AM192" i="1"/>
  <c r="AI192" i="1"/>
  <c r="AJ192" i="1"/>
  <c r="AI186" i="1"/>
  <c r="AM186" i="1"/>
  <c r="AJ186" i="1"/>
  <c r="AM182" i="1"/>
  <c r="AI182" i="1"/>
  <c r="AJ182" i="1"/>
  <c r="AK178" i="1"/>
  <c r="AM178" i="1"/>
  <c r="AI178" i="1"/>
  <c r="AJ178" i="1"/>
  <c r="AK174" i="1"/>
  <c r="AM174" i="1"/>
  <c r="AI174" i="1"/>
  <c r="AJ174" i="1"/>
  <c r="AI170" i="1"/>
  <c r="AM170" i="1"/>
  <c r="AJ170" i="1"/>
  <c r="AM154" i="1"/>
  <c r="AI154" i="1"/>
  <c r="AJ154" i="1"/>
  <c r="AK143" i="1"/>
  <c r="AM143" i="1"/>
  <c r="AI143" i="1"/>
  <c r="AJ143" i="1"/>
  <c r="AK138" i="1"/>
  <c r="AM138" i="1"/>
  <c r="AJ138" i="1"/>
  <c r="AI138" i="1"/>
  <c r="AK132" i="1"/>
  <c r="AM132" i="1"/>
  <c r="AJ132" i="1"/>
  <c r="AI132" i="1"/>
  <c r="AI126" i="1"/>
  <c r="AM126" i="1"/>
  <c r="AJ126" i="1"/>
  <c r="AM122" i="1"/>
  <c r="AI122" i="1"/>
  <c r="AJ122" i="1"/>
  <c r="AI118" i="1"/>
  <c r="AM118" i="1"/>
  <c r="AJ118" i="1"/>
  <c r="AM113" i="1"/>
  <c r="AI113" i="1"/>
  <c r="AJ113" i="1"/>
  <c r="AM109" i="1"/>
  <c r="AI109" i="1"/>
  <c r="AJ109" i="1"/>
  <c r="AK105" i="1"/>
  <c r="AM105" i="1"/>
  <c r="AI105" i="1"/>
  <c r="AJ105" i="1"/>
  <c r="AK101" i="1"/>
  <c r="AI101" i="1"/>
  <c r="AJ101" i="1"/>
  <c r="AM101" i="1"/>
  <c r="AK96" i="1"/>
  <c r="AM96" i="1"/>
  <c r="AI96" i="1"/>
  <c r="AJ96" i="1"/>
  <c r="AM92" i="1"/>
  <c r="AI92" i="1"/>
  <c r="AJ92" i="1"/>
  <c r="AM88" i="1"/>
  <c r="AI88" i="1"/>
  <c r="AJ88" i="1"/>
  <c r="AK83" i="1"/>
  <c r="AM83" i="1"/>
  <c r="AI83" i="1"/>
  <c r="AJ83" i="1"/>
  <c r="AM77" i="1"/>
  <c r="AI77" i="1"/>
  <c r="AJ77" i="1"/>
  <c r="AK68" i="1"/>
  <c r="AM68" i="1"/>
  <c r="AI68" i="1"/>
  <c r="AJ68" i="1"/>
  <c r="AK63" i="1"/>
  <c r="AM63" i="1"/>
  <c r="AI63" i="1"/>
  <c r="AJ63" i="1"/>
  <c r="AK57" i="1"/>
  <c r="AM57" i="1"/>
  <c r="AJ57" i="1"/>
  <c r="AI57" i="1"/>
  <c r="AI51" i="1"/>
  <c r="AM51" i="1"/>
  <c r="AJ51" i="1"/>
  <c r="AK45" i="1"/>
  <c r="AM45" i="1"/>
  <c r="AJ45" i="1"/>
  <c r="AI45" i="1"/>
  <c r="AK38" i="1"/>
  <c r="AM38" i="1"/>
  <c r="AJ38" i="1"/>
  <c r="AI38" i="1"/>
  <c r="AK34" i="1"/>
  <c r="AM34" i="1"/>
  <c r="AI34" i="1"/>
  <c r="AJ34" i="1"/>
  <c r="AK30" i="1"/>
  <c r="AM30" i="1"/>
  <c r="AI30" i="1"/>
  <c r="AJ30" i="1"/>
  <c r="AK26" i="1"/>
  <c r="AM26" i="1"/>
  <c r="AI26" i="1"/>
  <c r="AJ26" i="1"/>
  <c r="AK22" i="1"/>
  <c r="AM22" i="1"/>
  <c r="AJ22" i="1"/>
  <c r="AI22" i="1"/>
  <c r="AM18" i="1"/>
  <c r="AI18" i="1"/>
  <c r="AJ18" i="1"/>
  <c r="AI242" i="1"/>
  <c r="AJ242" i="1"/>
  <c r="AJ316" i="1"/>
  <c r="AI316" i="1"/>
  <c r="AI310" i="1"/>
  <c r="AJ310" i="1"/>
  <c r="AI308" i="1"/>
  <c r="AJ308" i="1"/>
  <c r="AJ363" i="1"/>
  <c r="AI363" i="1"/>
  <c r="AJ358" i="1"/>
  <c r="AI358" i="1"/>
  <c r="AI100" i="1"/>
  <c r="AJ100" i="1"/>
  <c r="AI334" i="1"/>
  <c r="AJ334" i="1"/>
  <c r="AJ336" i="1"/>
  <c r="AI336" i="1"/>
  <c r="AE353" i="1"/>
  <c r="AK353" i="1" s="1"/>
  <c r="AE251" i="1"/>
  <c r="AK251" i="1" s="1"/>
  <c r="AE247" i="1"/>
  <c r="AK247" i="1"/>
  <c r="AL122" i="1"/>
  <c r="F122" i="4" s="1"/>
  <c r="AK122" i="1"/>
  <c r="AE113" i="1"/>
  <c r="AK113" i="1" s="1"/>
  <c r="AE250" i="1"/>
  <c r="AK250" i="1"/>
  <c r="AE17" i="1"/>
  <c r="AK17" i="1" s="1"/>
  <c r="AL149" i="1"/>
  <c r="F149" i="4" s="1"/>
  <c r="AK149" i="1"/>
  <c r="AE158" i="1"/>
  <c r="AK158" i="1"/>
  <c r="AE159" i="1"/>
  <c r="AK159" i="1"/>
  <c r="AE164" i="1"/>
  <c r="AK164" i="1"/>
  <c r="AL160" i="1"/>
  <c r="F160" i="4" s="1"/>
  <c r="AK160" i="1"/>
  <c r="AE162" i="1"/>
  <c r="AK162" i="1"/>
  <c r="AK355" i="1"/>
  <c r="AH249" i="1"/>
  <c r="E249" i="4" s="1"/>
  <c r="AK249" i="1"/>
  <c r="AH361" i="1"/>
  <c r="E361" i="4" s="1"/>
  <c r="AK361" i="1"/>
  <c r="AL145" i="1"/>
  <c r="F145" i="4" s="1"/>
  <c r="AK145" i="1"/>
  <c r="AL148" i="1"/>
  <c r="F148" i="4" s="1"/>
  <c r="AK148" i="1"/>
  <c r="AL157" i="1"/>
  <c r="F157" i="4" s="1"/>
  <c r="AK157" i="1"/>
  <c r="AL166" i="1"/>
  <c r="F166" i="4" s="1"/>
  <c r="AK166" i="1"/>
  <c r="AL165" i="1"/>
  <c r="F165" i="4" s="1"/>
  <c r="AK165" i="1"/>
  <c r="AH161" i="1"/>
  <c r="E161" i="4" s="1"/>
  <c r="AK161" i="1"/>
  <c r="AL163" i="1"/>
  <c r="F163" i="4" s="1"/>
  <c r="AK163" i="1"/>
  <c r="AE249" i="1"/>
  <c r="AH149" i="1"/>
  <c r="E149" i="4" s="1"/>
  <c r="AH165" i="1"/>
  <c r="E165" i="4" s="1"/>
  <c r="AE248" i="1"/>
  <c r="AH160" i="1"/>
  <c r="E160" i="4" s="1"/>
  <c r="AH159" i="1"/>
  <c r="E159" i="4" s="1"/>
  <c r="AL249" i="1"/>
  <c r="F249" i="4" s="1"/>
  <c r="AH148" i="1"/>
  <c r="E148" i="4" s="1"/>
  <c r="AE145" i="1"/>
  <c r="AH158" i="1"/>
  <c r="E158" i="4" s="1"/>
  <c r="AH166" i="1"/>
  <c r="E166" i="4" s="1"/>
  <c r="AE160" i="1"/>
  <c r="AL162" i="1"/>
  <c r="F162" i="4" s="1"/>
  <c r="AH164" i="1"/>
  <c r="E164" i="4" s="1"/>
  <c r="AH162" i="1"/>
  <c r="E162" i="4" s="1"/>
  <c r="AH163" i="1"/>
  <c r="E163" i="4" s="1"/>
  <c r="AL161" i="1"/>
  <c r="F161" i="4" s="1"/>
  <c r="AE161" i="1"/>
  <c r="AE163" i="1"/>
  <c r="AE165" i="1"/>
  <c r="AL164" i="1"/>
  <c r="F164" i="4" s="1"/>
  <c r="AE166" i="1"/>
  <c r="AH157" i="1"/>
  <c r="E157" i="4" s="1"/>
  <c r="AL159" i="1"/>
  <c r="F159" i="4" s="1"/>
  <c r="AE157" i="1"/>
  <c r="AL158" i="1"/>
  <c r="F158" i="4" s="1"/>
  <c r="AE148" i="1"/>
  <c r="AE149" i="1"/>
  <c r="AH145" i="1"/>
  <c r="E145" i="4" s="1"/>
  <c r="AE361" i="1"/>
  <c r="AH247" i="1"/>
  <c r="E247" i="4" s="1"/>
  <c r="AH250" i="1"/>
  <c r="E250" i="4" s="1"/>
  <c r="AL250" i="1"/>
  <c r="F250" i="4" s="1"/>
  <c r="AL247" i="1"/>
  <c r="F247" i="4" s="1"/>
  <c r="AE122" i="1"/>
  <c r="AH122" i="1"/>
  <c r="E122" i="4" s="1"/>
  <c r="AL121" i="1"/>
  <c r="F121" i="4" s="1"/>
  <c r="AH121" i="1"/>
  <c r="E121" i="4" s="1"/>
  <c r="AE121" i="1"/>
  <c r="AL123" i="1"/>
  <c r="F123" i="4" s="1"/>
  <c r="AH123" i="1"/>
  <c r="E123" i="4" s="1"/>
  <c r="AE123" i="1"/>
  <c r="AL120" i="1"/>
  <c r="F120" i="4" s="1"/>
  <c r="AH120" i="1"/>
  <c r="E120" i="4" s="1"/>
  <c r="AE120" i="1"/>
  <c r="AL150" i="1"/>
  <c r="F150" i="4" s="1"/>
  <c r="AH150" i="1"/>
  <c r="E150" i="4" s="1"/>
  <c r="AE150" i="1"/>
  <c r="AE371" i="1"/>
  <c r="AH371" i="1"/>
  <c r="E371" i="4" s="1"/>
  <c r="AH357" i="1"/>
  <c r="E357" i="4" s="1"/>
  <c r="AE357" i="1"/>
  <c r="AE358" i="1"/>
  <c r="AH358" i="1" s="1"/>
  <c r="E358" i="4" s="1"/>
  <c r="AH355" i="1"/>
  <c r="E355" i="4" s="1"/>
  <c r="AE363" i="1"/>
  <c r="AK363" i="1" s="1"/>
  <c r="AE356" i="1"/>
  <c r="AH356" i="1" s="1"/>
  <c r="E356" i="4" s="1"/>
  <c r="AE354" i="1"/>
  <c r="AH354" i="1" s="1"/>
  <c r="E354" i="4" s="1"/>
  <c r="AE355" i="1"/>
  <c r="AE294" i="1"/>
  <c r="AK294" i="1" s="1"/>
  <c r="AE288" i="1"/>
  <c r="AK288" i="1" s="1"/>
  <c r="AE287" i="1"/>
  <c r="AK287" i="1" s="1"/>
  <c r="AE258" i="1"/>
  <c r="AK258" i="1" s="1"/>
  <c r="AE253" i="1"/>
  <c r="AK253" i="1" s="1"/>
  <c r="AE246" i="1"/>
  <c r="AK246" i="1" s="1"/>
  <c r="AE195" i="1"/>
  <c r="AK195" i="1" s="1"/>
  <c r="AE194" i="1"/>
  <c r="AK194" i="1" s="1"/>
  <c r="AE193" i="1"/>
  <c r="AK193" i="1" s="1"/>
  <c r="AE192" i="1"/>
  <c r="AK192" i="1" s="1"/>
  <c r="AE191" i="1"/>
  <c r="AK191" i="1" s="1"/>
  <c r="AE186" i="1"/>
  <c r="AK186" i="1" s="1"/>
  <c r="AE181" i="1"/>
  <c r="AK181" i="1" s="1"/>
  <c r="AE179" i="1"/>
  <c r="AK179" i="1" s="1"/>
  <c r="AE177" i="1"/>
  <c r="AK177" i="1" s="1"/>
  <c r="AE172" i="1"/>
  <c r="AK172" i="1" s="1"/>
  <c r="AE170" i="1"/>
  <c r="AK170" i="1" s="1"/>
  <c r="AE154" i="1"/>
  <c r="AK154" i="1" s="1"/>
  <c r="AE151" i="1"/>
  <c r="AK151" i="1" s="1"/>
  <c r="AE137" i="1"/>
  <c r="AE129" i="1"/>
  <c r="AK129" i="1" s="1"/>
  <c r="AE117" i="1"/>
  <c r="AK117" i="1" s="1"/>
  <c r="AE118" i="1"/>
  <c r="AK118" i="1" s="1"/>
  <c r="AE109" i="1"/>
  <c r="AK109" i="1" s="1"/>
  <c r="AE108" i="1"/>
  <c r="AK108" i="1" s="1"/>
  <c r="AE104" i="1"/>
  <c r="AK104" i="1" s="1"/>
  <c r="AE14" i="1"/>
  <c r="AK14" i="1" s="1"/>
  <c r="W11" i="1"/>
  <c r="D11" i="4" s="1"/>
  <c r="G11" i="4" s="1"/>
  <c r="AH248" i="1" l="1"/>
  <c r="E248" i="4" s="1"/>
  <c r="AH353" i="1"/>
  <c r="E353" i="4" s="1"/>
  <c r="AK248" i="1"/>
  <c r="AL354" i="1"/>
  <c r="F354" i="4" s="1"/>
  <c r="AL356" i="1"/>
  <c r="F356" i="4" s="1"/>
  <c r="AL358" i="1"/>
  <c r="F358" i="4" s="1"/>
  <c r="AM11" i="1"/>
  <c r="AI11" i="1"/>
  <c r="AI7" i="1" s="1"/>
  <c r="AJ11" i="1"/>
  <c r="AJ7" i="1" s="1"/>
  <c r="AH363" i="1"/>
  <c r="E363" i="4" s="1"/>
  <c r="AK358" i="1"/>
  <c r="AE11" i="1"/>
  <c r="AK11" i="1" s="1"/>
  <c r="AH17" i="1"/>
  <c r="E17" i="4" s="1"/>
  <c r="AH113" i="1"/>
  <c r="E113" i="4" s="1"/>
  <c r="AK354" i="1"/>
  <c r="AK356" i="1"/>
  <c r="AH251" i="1"/>
  <c r="E251" i="4" s="1"/>
  <c r="AH108" i="1"/>
  <c r="E108" i="4" s="1"/>
  <c r="AH117" i="1"/>
  <c r="E117" i="4" s="1"/>
  <c r="AH104" i="1"/>
  <c r="E104" i="4" s="1"/>
  <c r="AH129" i="1"/>
  <c r="E129" i="4" s="1"/>
  <c r="AH172" i="1"/>
  <c r="E172" i="4" s="1"/>
  <c r="AH151" i="1"/>
  <c r="E151" i="4" s="1"/>
  <c r="AH170" i="1"/>
  <c r="E170" i="4" s="1"/>
  <c r="AH288" i="1"/>
  <c r="E288" i="4" s="1"/>
  <c r="AH179" i="1"/>
  <c r="E179" i="4" s="1"/>
  <c r="AH191" i="1"/>
  <c r="E191" i="4" s="1"/>
  <c r="AH195" i="1"/>
  <c r="E195" i="4" s="1"/>
  <c r="AH287" i="1"/>
  <c r="E287" i="4" s="1"/>
  <c r="AH193" i="1"/>
  <c r="E193" i="4" s="1"/>
  <c r="AH246" i="1"/>
  <c r="E246" i="4" s="1"/>
  <c r="AE19" i="1"/>
  <c r="AH19" i="1"/>
  <c r="E19" i="4" s="1"/>
  <c r="AL19" i="1"/>
  <c r="F19" i="4" s="1"/>
  <c r="AL23" i="1"/>
  <c r="F23" i="4" s="1"/>
  <c r="AE23" i="1"/>
  <c r="AH23" i="1"/>
  <c r="E23" i="4" s="1"/>
  <c r="AL25" i="1"/>
  <c r="F25" i="4" s="1"/>
  <c r="AH25" i="1"/>
  <c r="E25" i="4" s="1"/>
  <c r="AE25" i="1"/>
  <c r="AL29" i="1"/>
  <c r="F29" i="4" s="1"/>
  <c r="AH29" i="1"/>
  <c r="E29" i="4" s="1"/>
  <c r="AE29" i="1"/>
  <c r="AL33" i="1"/>
  <c r="F33" i="4" s="1"/>
  <c r="AH33" i="1"/>
  <c r="E33" i="4" s="1"/>
  <c r="AE33" i="1"/>
  <c r="AL37" i="1"/>
  <c r="F37" i="4" s="1"/>
  <c r="AH37" i="1"/>
  <c r="E37" i="4" s="1"/>
  <c r="AE37" i="1"/>
  <c r="AL39" i="1"/>
  <c r="F39" i="4" s="1"/>
  <c r="AH39" i="1"/>
  <c r="E39" i="4" s="1"/>
  <c r="AE39" i="1"/>
  <c r="AL47" i="1"/>
  <c r="F47" i="4" s="1"/>
  <c r="AH47" i="1"/>
  <c r="E47" i="4" s="1"/>
  <c r="AE47" i="1"/>
  <c r="AL49" i="1"/>
  <c r="F49" i="4" s="1"/>
  <c r="AH49" i="1"/>
  <c r="E49" i="4" s="1"/>
  <c r="AE49" i="1"/>
  <c r="AL55" i="1"/>
  <c r="F55" i="4" s="1"/>
  <c r="AH55" i="1"/>
  <c r="E55" i="4" s="1"/>
  <c r="AE55" i="1"/>
  <c r="AL62" i="1"/>
  <c r="F62" i="4" s="1"/>
  <c r="AH62" i="1"/>
  <c r="E62" i="4" s="1"/>
  <c r="AE62" i="1"/>
  <c r="AL66" i="1"/>
  <c r="F66" i="4" s="1"/>
  <c r="AH66" i="1"/>
  <c r="E66" i="4" s="1"/>
  <c r="AE66" i="1"/>
  <c r="AL74" i="1"/>
  <c r="F74" i="4" s="1"/>
  <c r="AH74" i="1"/>
  <c r="E74" i="4" s="1"/>
  <c r="AE74" i="1"/>
  <c r="AE81" i="1"/>
  <c r="AE87" i="1"/>
  <c r="AL91" i="1"/>
  <c r="F91" i="4" s="1"/>
  <c r="AH91" i="1"/>
  <c r="E91" i="4" s="1"/>
  <c r="AE91" i="1"/>
  <c r="AL95" i="1"/>
  <c r="F95" i="4" s="1"/>
  <c r="AH95" i="1"/>
  <c r="E95" i="4" s="1"/>
  <c r="AE95" i="1"/>
  <c r="AL97" i="1"/>
  <c r="F97" i="4" s="1"/>
  <c r="AH97" i="1"/>
  <c r="E97" i="4" s="1"/>
  <c r="AE97" i="1"/>
  <c r="AE102" i="1"/>
  <c r="AL112" i="1"/>
  <c r="F112" i="4" s="1"/>
  <c r="AH112" i="1"/>
  <c r="E112" i="4" s="1"/>
  <c r="AE112" i="1"/>
  <c r="AL254" i="1"/>
  <c r="F254" i="4" s="1"/>
  <c r="AH254" i="1"/>
  <c r="E254" i="4" s="1"/>
  <c r="AE254" i="1"/>
  <c r="AL256" i="1"/>
  <c r="F256" i="4" s="1"/>
  <c r="AH256" i="1"/>
  <c r="E256" i="4" s="1"/>
  <c r="AE256" i="1"/>
  <c r="AE260" i="1"/>
  <c r="AK260" i="1" s="1"/>
  <c r="AL266" i="1"/>
  <c r="F266" i="4" s="1"/>
  <c r="AH266" i="1"/>
  <c r="E266" i="4" s="1"/>
  <c r="AE266" i="1"/>
  <c r="AL270" i="1"/>
  <c r="F270" i="4" s="1"/>
  <c r="AH270" i="1"/>
  <c r="E270" i="4" s="1"/>
  <c r="AE270" i="1"/>
  <c r="AL275" i="1"/>
  <c r="F275" i="4" s="1"/>
  <c r="AE275" i="1"/>
  <c r="AH275" i="1"/>
  <c r="E275" i="4" s="1"/>
  <c r="AE293" i="1"/>
  <c r="AH293" i="1"/>
  <c r="E293" i="4" s="1"/>
  <c r="AL293" i="1"/>
  <c r="F293" i="4" s="1"/>
  <c r="AL297" i="1"/>
  <c r="F297" i="4" s="1"/>
  <c r="AH297" i="1"/>
  <c r="E297" i="4" s="1"/>
  <c r="AE297" i="1"/>
  <c r="AL301" i="1"/>
  <c r="F301" i="4" s="1"/>
  <c r="AH301" i="1"/>
  <c r="E301" i="4" s="1"/>
  <c r="AE301" i="1"/>
  <c r="AL305" i="1"/>
  <c r="F305" i="4" s="1"/>
  <c r="AH305" i="1"/>
  <c r="E305" i="4" s="1"/>
  <c r="AE305" i="1"/>
  <c r="AE309" i="1"/>
  <c r="AK309" i="1" s="1"/>
  <c r="AL319" i="1"/>
  <c r="F319" i="4" s="1"/>
  <c r="AH319" i="1"/>
  <c r="E319" i="4" s="1"/>
  <c r="AE319" i="1"/>
  <c r="AE333" i="1"/>
  <c r="AL337" i="1"/>
  <c r="F337" i="4" s="1"/>
  <c r="AH337" i="1"/>
  <c r="E337" i="4" s="1"/>
  <c r="AE337" i="1"/>
  <c r="AL342" i="1"/>
  <c r="F342" i="4" s="1"/>
  <c r="AH342" i="1"/>
  <c r="E342" i="4" s="1"/>
  <c r="AE342" i="1"/>
  <c r="AE344" i="1"/>
  <c r="AK344" i="1" s="1"/>
  <c r="AH386" i="1"/>
  <c r="AH390" i="1"/>
  <c r="E390" i="4" s="1"/>
  <c r="AL124" i="1"/>
  <c r="F124" i="4" s="1"/>
  <c r="AH124" i="1"/>
  <c r="E124" i="4" s="1"/>
  <c r="AE124" i="1"/>
  <c r="AE126" i="1"/>
  <c r="AK126" i="1" s="1"/>
  <c r="AL132" i="1"/>
  <c r="F132" i="4" s="1"/>
  <c r="AE132" i="1"/>
  <c r="AH132" i="1"/>
  <c r="E132" i="4" s="1"/>
  <c r="AH168" i="1"/>
  <c r="E168" i="4" s="1"/>
  <c r="AE168" i="1"/>
  <c r="AL168" i="1"/>
  <c r="F168" i="4" s="1"/>
  <c r="AL176" i="1"/>
  <c r="F176" i="4" s="1"/>
  <c r="AE176" i="1"/>
  <c r="AH176" i="1"/>
  <c r="E176" i="4" s="1"/>
  <c r="AE182" i="1"/>
  <c r="AK182" i="1" s="1"/>
  <c r="AE184" i="1"/>
  <c r="AL184" i="1"/>
  <c r="F184" i="4" s="1"/>
  <c r="AH184" i="1"/>
  <c r="E184" i="4" s="1"/>
  <c r="AE188" i="1"/>
  <c r="AK188" i="1" s="1"/>
  <c r="AH188" i="1"/>
  <c r="E188" i="4" s="1"/>
  <c r="AE198" i="1"/>
  <c r="AH198" i="1"/>
  <c r="E198" i="4" s="1"/>
  <c r="AL198" i="1"/>
  <c r="F198" i="4" s="1"/>
  <c r="AL202" i="1"/>
  <c r="F202" i="4" s="1"/>
  <c r="AH202" i="1"/>
  <c r="E202" i="4" s="1"/>
  <c r="AE202" i="1"/>
  <c r="AL204" i="1"/>
  <c r="F204" i="4" s="1"/>
  <c r="AE204" i="1"/>
  <c r="AH204" i="1"/>
  <c r="E204" i="4" s="1"/>
  <c r="AL208" i="1"/>
  <c r="F208" i="4" s="1"/>
  <c r="AH208" i="1"/>
  <c r="E208" i="4" s="1"/>
  <c r="AE208" i="1"/>
  <c r="AE212" i="1"/>
  <c r="AL212" i="1"/>
  <c r="F212" i="4" s="1"/>
  <c r="AH212" i="1"/>
  <c r="E212" i="4" s="1"/>
  <c r="AE216" i="1"/>
  <c r="AL216" i="1"/>
  <c r="F216" i="4" s="1"/>
  <c r="AH216" i="1"/>
  <c r="E216" i="4" s="1"/>
  <c r="AE220" i="1"/>
  <c r="AK220" i="1" s="1"/>
  <c r="AE227" i="1"/>
  <c r="AL227" i="1"/>
  <c r="F227" i="4" s="1"/>
  <c r="AH227" i="1"/>
  <c r="E227" i="4" s="1"/>
  <c r="AE231" i="1"/>
  <c r="AK231" i="1" s="1"/>
  <c r="AL235" i="1"/>
  <c r="F235" i="4" s="1"/>
  <c r="AH235" i="1"/>
  <c r="E235" i="4" s="1"/>
  <c r="AE235" i="1"/>
  <c r="AE239" i="1"/>
  <c r="AL239" i="1"/>
  <c r="F239" i="4" s="1"/>
  <c r="AH239" i="1"/>
  <c r="E239" i="4" s="1"/>
  <c r="AL243" i="1"/>
  <c r="F243" i="4" s="1"/>
  <c r="AH243" i="1"/>
  <c r="E243" i="4" s="1"/>
  <c r="AE243" i="1"/>
  <c r="AH258" i="1"/>
  <c r="E258" i="4" s="1"/>
  <c r="AH20" i="1"/>
  <c r="E20" i="4" s="1"/>
  <c r="AE20" i="1"/>
  <c r="AL20" i="1"/>
  <c r="F20" i="4" s="1"/>
  <c r="AL22" i="1"/>
  <c r="F22" i="4" s="1"/>
  <c r="AH22" i="1"/>
  <c r="E22" i="4" s="1"/>
  <c r="AE22" i="1"/>
  <c r="AL24" i="1"/>
  <c r="F24" i="4" s="1"/>
  <c r="AE24" i="1"/>
  <c r="AH24" i="1"/>
  <c r="E24" i="4" s="1"/>
  <c r="AL26" i="1"/>
  <c r="F26" i="4" s="1"/>
  <c r="AH26" i="1"/>
  <c r="E26" i="4" s="1"/>
  <c r="AE26" i="1"/>
  <c r="AH28" i="1"/>
  <c r="E28" i="4" s="1"/>
  <c r="AE28" i="1"/>
  <c r="AL28" i="1"/>
  <c r="F28" i="4" s="1"/>
  <c r="AL30" i="1"/>
  <c r="F30" i="4" s="1"/>
  <c r="AH30" i="1"/>
  <c r="E30" i="4" s="1"/>
  <c r="AE30" i="1"/>
  <c r="AL32" i="1"/>
  <c r="F32" i="4" s="1"/>
  <c r="AE32" i="1"/>
  <c r="AH32" i="1"/>
  <c r="E32" i="4" s="1"/>
  <c r="AL34" i="1"/>
  <c r="F34" i="4" s="1"/>
  <c r="AH34" i="1"/>
  <c r="E34" i="4" s="1"/>
  <c r="AE34" i="1"/>
  <c r="AH36" i="1"/>
  <c r="E36" i="4" s="1"/>
  <c r="AE36" i="1"/>
  <c r="AL36" i="1"/>
  <c r="F36" i="4" s="1"/>
  <c r="AL38" i="1"/>
  <c r="F38" i="4" s="1"/>
  <c r="AH38" i="1"/>
  <c r="E38" i="4" s="1"/>
  <c r="AE38" i="1"/>
  <c r="AL40" i="1"/>
  <c r="F40" i="4" s="1"/>
  <c r="AE40" i="1"/>
  <c r="AH40" i="1"/>
  <c r="E40" i="4" s="1"/>
  <c r="AL45" i="1"/>
  <c r="F45" i="4" s="1"/>
  <c r="AH45" i="1"/>
  <c r="E45" i="4" s="1"/>
  <c r="AE45" i="1"/>
  <c r="AH48" i="1"/>
  <c r="E48" i="4" s="1"/>
  <c r="AE48" i="1"/>
  <c r="AL48" i="1"/>
  <c r="F48" i="4" s="1"/>
  <c r="AE51" i="1"/>
  <c r="AL54" i="1"/>
  <c r="F54" i="4" s="1"/>
  <c r="AE54" i="1"/>
  <c r="AH54" i="1"/>
  <c r="E54" i="4" s="1"/>
  <c r="AL57" i="1"/>
  <c r="F57" i="4" s="1"/>
  <c r="AH57" i="1"/>
  <c r="E57" i="4" s="1"/>
  <c r="AE57" i="1"/>
  <c r="AH61" i="1"/>
  <c r="E61" i="4" s="1"/>
  <c r="AE61" i="1"/>
  <c r="AL61" i="1"/>
  <c r="F61" i="4" s="1"/>
  <c r="AL63" i="1"/>
  <c r="F63" i="4" s="1"/>
  <c r="AH63" i="1"/>
  <c r="E63" i="4" s="1"/>
  <c r="AE63" i="1"/>
  <c r="AL65" i="1"/>
  <c r="F65" i="4" s="1"/>
  <c r="AE65" i="1"/>
  <c r="AH65" i="1"/>
  <c r="E65" i="4" s="1"/>
  <c r="AL68" i="1"/>
  <c r="F68" i="4" s="1"/>
  <c r="AH68" i="1"/>
  <c r="E68" i="4" s="1"/>
  <c r="AE68" i="1"/>
  <c r="AH72" i="1"/>
  <c r="E72" i="4" s="1"/>
  <c r="AE72" i="1"/>
  <c r="AL72" i="1"/>
  <c r="F72" i="4" s="1"/>
  <c r="AE77" i="1"/>
  <c r="AE79" i="1"/>
  <c r="AL83" i="1"/>
  <c r="F83" i="4" s="1"/>
  <c r="AH83" i="1"/>
  <c r="E83" i="4" s="1"/>
  <c r="AE83" i="1"/>
  <c r="AH86" i="1"/>
  <c r="E86" i="4" s="1"/>
  <c r="AE86" i="1"/>
  <c r="AL86" i="1"/>
  <c r="F86" i="4" s="1"/>
  <c r="AE88" i="1"/>
  <c r="AE90" i="1"/>
  <c r="AK90" i="1" s="1"/>
  <c r="AE92" i="1"/>
  <c r="AE94" i="1"/>
  <c r="AL96" i="1"/>
  <c r="F96" i="4" s="1"/>
  <c r="AH96" i="1"/>
  <c r="E96" i="4" s="1"/>
  <c r="AE96" i="1"/>
  <c r="AL98" i="1"/>
  <c r="F98" i="4" s="1"/>
  <c r="AE98" i="1"/>
  <c r="AH98" i="1"/>
  <c r="E98" i="4" s="1"/>
  <c r="AL101" i="1"/>
  <c r="F101" i="4" s="1"/>
  <c r="AH101" i="1"/>
  <c r="E101" i="4" s="1"/>
  <c r="AE101" i="1"/>
  <c r="AH103" i="1"/>
  <c r="E103" i="4" s="1"/>
  <c r="AE103" i="1"/>
  <c r="AL103" i="1"/>
  <c r="F103" i="4" s="1"/>
  <c r="AL105" i="1"/>
  <c r="F105" i="4" s="1"/>
  <c r="AH105" i="1"/>
  <c r="E105" i="4" s="1"/>
  <c r="AE105" i="1"/>
  <c r="AL107" i="1"/>
  <c r="F107" i="4" s="1"/>
  <c r="AH107" i="1"/>
  <c r="E107" i="4" s="1"/>
  <c r="AE107" i="1"/>
  <c r="AH109" i="1"/>
  <c r="E109" i="4" s="1"/>
  <c r="AL111" i="1"/>
  <c r="F111" i="4" s="1"/>
  <c r="AH111" i="1"/>
  <c r="E111" i="4" s="1"/>
  <c r="AE111" i="1"/>
  <c r="AH186" i="1"/>
  <c r="E186" i="4" s="1"/>
  <c r="AH192" i="1"/>
  <c r="E192" i="4" s="1"/>
  <c r="AH194" i="1"/>
  <c r="E194" i="4" s="1"/>
  <c r="AH255" i="1"/>
  <c r="E255" i="4" s="1"/>
  <c r="AL255" i="1"/>
  <c r="F255" i="4" s="1"/>
  <c r="AE255" i="1"/>
  <c r="AL257" i="1"/>
  <c r="F257" i="4" s="1"/>
  <c r="AE257" i="1"/>
  <c r="AH257" i="1"/>
  <c r="E257" i="4" s="1"/>
  <c r="AE259" i="1"/>
  <c r="AK259" i="1" s="1"/>
  <c r="AE261" i="1"/>
  <c r="AK261" i="1" s="1"/>
  <c r="AE263" i="1"/>
  <c r="AK263" i="1" s="1"/>
  <c r="AL265" i="1"/>
  <c r="F265" i="4" s="1"/>
  <c r="AH265" i="1"/>
  <c r="E265" i="4" s="1"/>
  <c r="AE265" i="1"/>
  <c r="AL267" i="1"/>
  <c r="F267" i="4" s="1"/>
  <c r="AH267" i="1"/>
  <c r="E267" i="4" s="1"/>
  <c r="AE267" i="1"/>
  <c r="AH269" i="1"/>
  <c r="E269" i="4" s="1"/>
  <c r="AE269" i="1"/>
  <c r="AL269" i="1"/>
  <c r="F269" i="4" s="1"/>
  <c r="AL271" i="1"/>
  <c r="F271" i="4" s="1"/>
  <c r="AH271" i="1"/>
  <c r="E271" i="4" s="1"/>
  <c r="AE271" i="1"/>
  <c r="AL274" i="1"/>
  <c r="F274" i="4" s="1"/>
  <c r="AH274" i="1"/>
  <c r="E274" i="4" s="1"/>
  <c r="AE274" i="1"/>
  <c r="AL276" i="1"/>
  <c r="F276" i="4" s="1"/>
  <c r="AH276" i="1"/>
  <c r="E276" i="4" s="1"/>
  <c r="AE276" i="1"/>
  <c r="AH278" i="1"/>
  <c r="E278" i="4" s="1"/>
  <c r="AE278" i="1"/>
  <c r="AL278" i="1"/>
  <c r="F278" i="4" s="1"/>
  <c r="AL280" i="1"/>
  <c r="F280" i="4" s="1"/>
  <c r="AH280" i="1"/>
  <c r="E280" i="4" s="1"/>
  <c r="AE280" i="1"/>
  <c r="AL282" i="1"/>
  <c r="F282" i="4" s="1"/>
  <c r="AH282" i="1"/>
  <c r="E282" i="4" s="1"/>
  <c r="AE282" i="1"/>
  <c r="AL284" i="1"/>
  <c r="F284" i="4" s="1"/>
  <c r="AH284" i="1"/>
  <c r="E284" i="4" s="1"/>
  <c r="AE284" i="1"/>
  <c r="AH289" i="1"/>
  <c r="E289" i="4" s="1"/>
  <c r="AL289" i="1"/>
  <c r="F289" i="4" s="1"/>
  <c r="AE289" i="1"/>
  <c r="AL291" i="1"/>
  <c r="F291" i="4" s="1"/>
  <c r="AE291" i="1"/>
  <c r="AH291" i="1"/>
  <c r="E291" i="4" s="1"/>
  <c r="AL296" i="1"/>
  <c r="F296" i="4" s="1"/>
  <c r="AE296" i="1"/>
  <c r="AH296" i="1"/>
  <c r="E296" i="4" s="1"/>
  <c r="AH298" i="1"/>
  <c r="E298" i="4" s="1"/>
  <c r="AL298" i="1"/>
  <c r="F298" i="4" s="1"/>
  <c r="AE298" i="1"/>
  <c r="AL300" i="1"/>
  <c r="F300" i="4" s="1"/>
  <c r="AH300" i="1"/>
  <c r="E300" i="4" s="1"/>
  <c r="AE300" i="1"/>
  <c r="AH302" i="1"/>
  <c r="E302" i="4" s="1"/>
  <c r="AL302" i="1"/>
  <c r="F302" i="4" s="1"/>
  <c r="AE302" i="1"/>
  <c r="AL304" i="1"/>
  <c r="F304" i="4" s="1"/>
  <c r="AH304" i="1"/>
  <c r="E304" i="4" s="1"/>
  <c r="AE304" i="1"/>
  <c r="AH306" i="1"/>
  <c r="E306" i="4" s="1"/>
  <c r="AL306" i="1"/>
  <c r="F306" i="4" s="1"/>
  <c r="AE306" i="1"/>
  <c r="AE308" i="1"/>
  <c r="AK308" i="1" s="1"/>
  <c r="AE310" i="1"/>
  <c r="AK310" i="1" s="1"/>
  <c r="AL318" i="1"/>
  <c r="F318" i="4" s="1"/>
  <c r="AE318" i="1"/>
  <c r="AH318" i="1"/>
  <c r="E318" i="4" s="1"/>
  <c r="AH320" i="1"/>
  <c r="E320" i="4" s="1"/>
  <c r="AL320" i="1"/>
  <c r="F320" i="4" s="1"/>
  <c r="AE320" i="1"/>
  <c r="AL327" i="1"/>
  <c r="F327" i="4" s="1"/>
  <c r="AH327" i="1"/>
  <c r="E327" i="4" s="1"/>
  <c r="AE327" i="1"/>
  <c r="AE334" i="1"/>
  <c r="AK334" i="1" s="1"/>
  <c r="AE336" i="1"/>
  <c r="AK336" i="1" s="1"/>
  <c r="AH338" i="1"/>
  <c r="E338" i="4" s="1"/>
  <c r="AL338" i="1"/>
  <c r="F338" i="4" s="1"/>
  <c r="AE338" i="1"/>
  <c r="AE340" i="1"/>
  <c r="AK340" i="1" s="1"/>
  <c r="AH343" i="1"/>
  <c r="E343" i="4" s="1"/>
  <c r="AL343" i="1"/>
  <c r="F343" i="4" s="1"/>
  <c r="AE343" i="1"/>
  <c r="AL345" i="1"/>
  <c r="F345" i="4" s="1"/>
  <c r="AH345" i="1"/>
  <c r="E345" i="4" s="1"/>
  <c r="AE345" i="1"/>
  <c r="AH387" i="1"/>
  <c r="AH389" i="1"/>
  <c r="E389" i="4" s="1"/>
  <c r="AH391" i="1"/>
  <c r="E391" i="4" s="1"/>
  <c r="AH393" i="1"/>
  <c r="E393" i="4" s="1"/>
  <c r="AE18" i="1"/>
  <c r="AK18" i="1" s="1"/>
  <c r="AH18" i="1"/>
  <c r="E18" i="4" s="1"/>
  <c r="AL21" i="1"/>
  <c r="F21" i="4" s="1"/>
  <c r="AH21" i="1"/>
  <c r="E21" i="4" s="1"/>
  <c r="AE21" i="1"/>
  <c r="AE27" i="1"/>
  <c r="AL27" i="1"/>
  <c r="F27" i="4" s="1"/>
  <c r="AH27" i="1"/>
  <c r="E27" i="4" s="1"/>
  <c r="AL31" i="1"/>
  <c r="F31" i="4" s="1"/>
  <c r="AH31" i="1"/>
  <c r="E31" i="4" s="1"/>
  <c r="AE31" i="1"/>
  <c r="AH35" i="1"/>
  <c r="E35" i="4" s="1"/>
  <c r="AE35" i="1"/>
  <c r="AL35" i="1"/>
  <c r="F35" i="4" s="1"/>
  <c r="AE43" i="1"/>
  <c r="AH43" i="1" s="1"/>
  <c r="E43" i="4" s="1"/>
  <c r="AL53" i="1"/>
  <c r="F53" i="4" s="1"/>
  <c r="AH53" i="1"/>
  <c r="E53" i="4" s="1"/>
  <c r="AE53" i="1"/>
  <c r="AH59" i="1"/>
  <c r="E59" i="4" s="1"/>
  <c r="AE59" i="1"/>
  <c r="AL59" i="1"/>
  <c r="F59" i="4" s="1"/>
  <c r="AL64" i="1"/>
  <c r="F64" i="4" s="1"/>
  <c r="AH64" i="1"/>
  <c r="E64" i="4" s="1"/>
  <c r="AE64" i="1"/>
  <c r="AE71" i="1"/>
  <c r="AL78" i="1"/>
  <c r="F78" i="4" s="1"/>
  <c r="AH78" i="1"/>
  <c r="E78" i="4" s="1"/>
  <c r="AE78" i="1"/>
  <c r="AE85" i="1"/>
  <c r="AL89" i="1"/>
  <c r="F89" i="4" s="1"/>
  <c r="AH89" i="1"/>
  <c r="E89" i="4" s="1"/>
  <c r="AE89" i="1"/>
  <c r="AH93" i="1"/>
  <c r="E93" i="4" s="1"/>
  <c r="AE93" i="1"/>
  <c r="AE100" i="1"/>
  <c r="AK100" i="1" s="1"/>
  <c r="AE106" i="1"/>
  <c r="AK106" i="1" s="1"/>
  <c r="AL110" i="1"/>
  <c r="F110" i="4" s="1"/>
  <c r="AH110" i="1"/>
  <c r="E110" i="4" s="1"/>
  <c r="AE110" i="1"/>
  <c r="AE262" i="1"/>
  <c r="AK262" i="1" s="1"/>
  <c r="AE264" i="1"/>
  <c r="AK264" i="1" s="1"/>
  <c r="AH268" i="1"/>
  <c r="E268" i="4" s="1"/>
  <c r="AL268" i="1"/>
  <c r="F268" i="4" s="1"/>
  <c r="AE268" i="1"/>
  <c r="AH273" i="1"/>
  <c r="E273" i="4" s="1"/>
  <c r="AL273" i="1"/>
  <c r="F273" i="4" s="1"/>
  <c r="AE273" i="1"/>
  <c r="AH277" i="1"/>
  <c r="E277" i="4" s="1"/>
  <c r="AL277" i="1"/>
  <c r="F277" i="4" s="1"/>
  <c r="AE277" i="1"/>
  <c r="AL279" i="1"/>
  <c r="F279" i="4" s="1"/>
  <c r="AH279" i="1"/>
  <c r="E279" i="4" s="1"/>
  <c r="AE279" i="1"/>
  <c r="AH281" i="1"/>
  <c r="E281" i="4" s="1"/>
  <c r="AL281" i="1"/>
  <c r="F281" i="4" s="1"/>
  <c r="AE281" i="1"/>
  <c r="AL283" i="1"/>
  <c r="F283" i="4" s="1"/>
  <c r="AH283" i="1"/>
  <c r="E283" i="4" s="1"/>
  <c r="AE283" i="1"/>
  <c r="AH285" i="1"/>
  <c r="E285" i="4" s="1"/>
  <c r="AL285" i="1"/>
  <c r="F285" i="4" s="1"/>
  <c r="AE285" i="1"/>
  <c r="AL290" i="1"/>
  <c r="F290" i="4" s="1"/>
  <c r="AH290" i="1"/>
  <c r="E290" i="4" s="1"/>
  <c r="AE290" i="1"/>
  <c r="AE295" i="1"/>
  <c r="AL295" i="1"/>
  <c r="F295" i="4" s="1"/>
  <c r="AH295" i="1"/>
  <c r="E295" i="4" s="1"/>
  <c r="AH299" i="1"/>
  <c r="E299" i="4" s="1"/>
  <c r="AE299" i="1"/>
  <c r="AL299" i="1"/>
  <c r="F299" i="4" s="1"/>
  <c r="AL303" i="1"/>
  <c r="F303" i="4" s="1"/>
  <c r="AH303" i="1"/>
  <c r="E303" i="4" s="1"/>
  <c r="AE303" i="1"/>
  <c r="AH307" i="1"/>
  <c r="E307" i="4" s="1"/>
  <c r="AE307" i="1"/>
  <c r="AL307" i="1"/>
  <c r="F307" i="4" s="1"/>
  <c r="AE316" i="1"/>
  <c r="AK316" i="1" s="1"/>
  <c r="AH321" i="1"/>
  <c r="E321" i="4" s="1"/>
  <c r="AE321" i="1"/>
  <c r="AL321" i="1"/>
  <c r="F321" i="4" s="1"/>
  <c r="AL335" i="1"/>
  <c r="F335" i="4" s="1"/>
  <c r="AH335" i="1"/>
  <c r="E335" i="4" s="1"/>
  <c r="AE335" i="1"/>
  <c r="AE339" i="1"/>
  <c r="AE346" i="1"/>
  <c r="AH388" i="1"/>
  <c r="E388" i="4" s="1"/>
  <c r="AH392" i="1"/>
  <c r="E392" i="4" s="1"/>
  <c r="AL119" i="1"/>
  <c r="F119" i="4" s="1"/>
  <c r="AH119" i="1"/>
  <c r="E119" i="4" s="1"/>
  <c r="AE119" i="1"/>
  <c r="AL134" i="1"/>
  <c r="F134" i="4" s="1"/>
  <c r="AH134" i="1"/>
  <c r="E134" i="4" s="1"/>
  <c r="AE134" i="1"/>
  <c r="AE138" i="1"/>
  <c r="AL138" i="1"/>
  <c r="F138" i="4" s="1"/>
  <c r="AH138" i="1"/>
  <c r="E138" i="4" s="1"/>
  <c r="AE141" i="1"/>
  <c r="AH141" i="1"/>
  <c r="E141" i="4" s="1"/>
  <c r="AL141" i="1"/>
  <c r="F141" i="4" s="1"/>
  <c r="AE143" i="1"/>
  <c r="AL143" i="1"/>
  <c r="F143" i="4" s="1"/>
  <c r="AH143" i="1"/>
  <c r="E143" i="4" s="1"/>
  <c r="AE156" i="1"/>
  <c r="AL156" i="1"/>
  <c r="F156" i="4" s="1"/>
  <c r="AH156" i="1"/>
  <c r="E156" i="4" s="1"/>
  <c r="AE174" i="1"/>
  <c r="AL174" i="1"/>
  <c r="F174" i="4" s="1"/>
  <c r="AH174" i="1"/>
  <c r="E174" i="4" s="1"/>
  <c r="AE178" i="1"/>
  <c r="AL178" i="1"/>
  <c r="F178" i="4" s="1"/>
  <c r="AH178" i="1"/>
  <c r="E178" i="4" s="1"/>
  <c r="AE180" i="1"/>
  <c r="AH180" i="1"/>
  <c r="E180" i="4" s="1"/>
  <c r="AL180" i="1"/>
  <c r="F180" i="4" s="1"/>
  <c r="AE196" i="1"/>
  <c r="AK196" i="1" s="1"/>
  <c r="AL200" i="1"/>
  <c r="F200" i="4" s="1"/>
  <c r="AH200" i="1"/>
  <c r="E200" i="4" s="1"/>
  <c r="AE200" i="1"/>
  <c r="AH206" i="1"/>
  <c r="E206" i="4" s="1"/>
  <c r="AE206" i="1"/>
  <c r="AL206" i="1"/>
  <c r="F206" i="4" s="1"/>
  <c r="AL210" i="1"/>
  <c r="F210" i="4" s="1"/>
  <c r="AH210" i="1"/>
  <c r="E210" i="4" s="1"/>
  <c r="AE210" i="1"/>
  <c r="AH214" i="1"/>
  <c r="E214" i="4" s="1"/>
  <c r="AL214" i="1"/>
  <c r="F214" i="4" s="1"/>
  <c r="AE214" i="1"/>
  <c r="AE218" i="1"/>
  <c r="AH222" i="1"/>
  <c r="E222" i="4" s="1"/>
  <c r="AE222" i="1"/>
  <c r="AL222" i="1"/>
  <c r="F222" i="4" s="1"/>
  <c r="AE229" i="1"/>
  <c r="AL229" i="1"/>
  <c r="F229" i="4" s="1"/>
  <c r="AH229" i="1"/>
  <c r="E229" i="4" s="1"/>
  <c r="AE233" i="1"/>
  <c r="AH233" i="1"/>
  <c r="E233" i="4" s="1"/>
  <c r="AL233" i="1"/>
  <c r="F233" i="4" s="1"/>
  <c r="AE237" i="1"/>
  <c r="AL237" i="1"/>
  <c r="F237" i="4" s="1"/>
  <c r="AH237" i="1"/>
  <c r="E237" i="4" s="1"/>
  <c r="AE241" i="1"/>
  <c r="AH241" i="1"/>
  <c r="E241" i="4" s="1"/>
  <c r="AL241" i="1"/>
  <c r="F241" i="4" s="1"/>
  <c r="AL245" i="1"/>
  <c r="F245" i="4" s="1"/>
  <c r="AH245" i="1"/>
  <c r="E245" i="4" s="1"/>
  <c r="AE245" i="1"/>
  <c r="AH14" i="1"/>
  <c r="E14" i="4" s="1"/>
  <c r="AL114" i="1"/>
  <c r="F114" i="4" s="1"/>
  <c r="AE114" i="1"/>
  <c r="AH114" i="1"/>
  <c r="E114" i="4" s="1"/>
  <c r="AH118" i="1"/>
  <c r="E118" i="4" s="1"/>
  <c r="AE116" i="1"/>
  <c r="AK116" i="1" s="1"/>
  <c r="AH125" i="1"/>
  <c r="E125" i="4" s="1"/>
  <c r="AE125" i="1"/>
  <c r="AL125" i="1"/>
  <c r="F125" i="4" s="1"/>
  <c r="AE127" i="1"/>
  <c r="AL127" i="1"/>
  <c r="F127" i="4" s="1"/>
  <c r="AH127" i="1"/>
  <c r="E127" i="4" s="1"/>
  <c r="AE130" i="1"/>
  <c r="AL130" i="1"/>
  <c r="F130" i="4" s="1"/>
  <c r="AH130" i="1"/>
  <c r="E130" i="4" s="1"/>
  <c r="AL133" i="1"/>
  <c r="F133" i="4" s="1"/>
  <c r="AE133" i="1"/>
  <c r="AH133" i="1"/>
  <c r="E133" i="4" s="1"/>
  <c r="AH137" i="1"/>
  <c r="E137" i="4" s="1"/>
  <c r="AE139" i="1"/>
  <c r="AK139" i="1" s="1"/>
  <c r="AE142" i="1"/>
  <c r="AL142" i="1"/>
  <c r="F142" i="4" s="1"/>
  <c r="AH142" i="1"/>
  <c r="E142" i="4" s="1"/>
  <c r="AE144" i="1"/>
  <c r="AL144" i="1"/>
  <c r="F144" i="4" s="1"/>
  <c r="AH144" i="1"/>
  <c r="E144" i="4" s="1"/>
  <c r="AH154" i="1"/>
  <c r="E154" i="4" s="1"/>
  <c r="AE169" i="1"/>
  <c r="AH169" i="1"/>
  <c r="E169" i="4" s="1"/>
  <c r="AL169" i="1"/>
  <c r="F169" i="4" s="1"/>
  <c r="AE171" i="1"/>
  <c r="AL171" i="1"/>
  <c r="F171" i="4" s="1"/>
  <c r="AH171" i="1"/>
  <c r="E171" i="4" s="1"/>
  <c r="AE173" i="1"/>
  <c r="AL173" i="1"/>
  <c r="F173" i="4" s="1"/>
  <c r="AH173" i="1"/>
  <c r="E173" i="4" s="1"/>
  <c r="AE175" i="1"/>
  <c r="AL175" i="1"/>
  <c r="F175" i="4" s="1"/>
  <c r="AH175" i="1"/>
  <c r="E175" i="4" s="1"/>
  <c r="AL183" i="1"/>
  <c r="F183" i="4" s="1"/>
  <c r="AH183" i="1"/>
  <c r="E183" i="4" s="1"/>
  <c r="AE183" i="1"/>
  <c r="AE185" i="1"/>
  <c r="AL185" i="1"/>
  <c r="F185" i="4" s="1"/>
  <c r="AH185" i="1"/>
  <c r="E185" i="4" s="1"/>
  <c r="AE187" i="1"/>
  <c r="AL187" i="1"/>
  <c r="F187" i="4" s="1"/>
  <c r="AH187" i="1"/>
  <c r="E187" i="4" s="1"/>
  <c r="AE197" i="1"/>
  <c r="AH197" i="1"/>
  <c r="E197" i="4" s="1"/>
  <c r="AL197" i="1"/>
  <c r="F197" i="4" s="1"/>
  <c r="AE199" i="1"/>
  <c r="AL199" i="1"/>
  <c r="F199" i="4" s="1"/>
  <c r="AH199" i="1"/>
  <c r="E199" i="4" s="1"/>
  <c r="AL201" i="1"/>
  <c r="F201" i="4" s="1"/>
  <c r="AH201" i="1"/>
  <c r="E201" i="4" s="1"/>
  <c r="AE201" i="1"/>
  <c r="AL203" i="1"/>
  <c r="F203" i="4" s="1"/>
  <c r="AH203" i="1"/>
  <c r="E203" i="4" s="1"/>
  <c r="AE203" i="1"/>
  <c r="AH205" i="1"/>
  <c r="E205" i="4" s="1"/>
  <c r="AL205" i="1"/>
  <c r="F205" i="4" s="1"/>
  <c r="AE205" i="1"/>
  <c r="AE207" i="1"/>
  <c r="AL207" i="1"/>
  <c r="F207" i="4" s="1"/>
  <c r="AH207" i="1"/>
  <c r="E207" i="4" s="1"/>
  <c r="AE209" i="1"/>
  <c r="AL209" i="1"/>
  <c r="F209" i="4" s="1"/>
  <c r="AH209" i="1"/>
  <c r="E209" i="4" s="1"/>
  <c r="AL211" i="1"/>
  <c r="F211" i="4" s="1"/>
  <c r="AH211" i="1"/>
  <c r="E211" i="4" s="1"/>
  <c r="AE211" i="1"/>
  <c r="AE213" i="1"/>
  <c r="AH213" i="1"/>
  <c r="E213" i="4" s="1"/>
  <c r="AL213" i="1"/>
  <c r="F213" i="4" s="1"/>
  <c r="AE215" i="1"/>
  <c r="AL215" i="1"/>
  <c r="F215" i="4" s="1"/>
  <c r="AH215" i="1"/>
  <c r="E215" i="4" s="1"/>
  <c r="AE217" i="1"/>
  <c r="AE219" i="1"/>
  <c r="AK219" i="1" s="1"/>
  <c r="AE221" i="1"/>
  <c r="AH221" i="1"/>
  <c r="E221" i="4" s="1"/>
  <c r="AL221" i="1"/>
  <c r="F221" i="4" s="1"/>
  <c r="AE223" i="1"/>
  <c r="AL223" i="1"/>
  <c r="F223" i="4" s="1"/>
  <c r="AH223" i="1"/>
  <c r="E223" i="4" s="1"/>
  <c r="AL228" i="1"/>
  <c r="F228" i="4" s="1"/>
  <c r="AH228" i="1"/>
  <c r="E228" i="4" s="1"/>
  <c r="AE228" i="1"/>
  <c r="AE230" i="1"/>
  <c r="AK230" i="1" s="1"/>
  <c r="AE232" i="1"/>
  <c r="AK232" i="1" s="1"/>
  <c r="AE234" i="1"/>
  <c r="AL234" i="1"/>
  <c r="F234" i="4" s="1"/>
  <c r="AH234" i="1"/>
  <c r="E234" i="4" s="1"/>
  <c r="AE236" i="1"/>
  <c r="AL236" i="1"/>
  <c r="F236" i="4" s="1"/>
  <c r="AH236" i="1"/>
  <c r="E236" i="4" s="1"/>
  <c r="AE238" i="1"/>
  <c r="AL238" i="1"/>
  <c r="F238" i="4" s="1"/>
  <c r="AH238" i="1"/>
  <c r="E238" i="4" s="1"/>
  <c r="AH240" i="1"/>
  <c r="E240" i="4" s="1"/>
  <c r="AE240" i="1"/>
  <c r="AL240" i="1"/>
  <c r="F240" i="4" s="1"/>
  <c r="AE242" i="1"/>
  <c r="AK242" i="1" s="1"/>
  <c r="AL244" i="1"/>
  <c r="F244" i="4" s="1"/>
  <c r="AH244" i="1"/>
  <c r="E244" i="4" s="1"/>
  <c r="AE244" i="1"/>
  <c r="AH253" i="1"/>
  <c r="E253" i="4" s="1"/>
  <c r="AH294" i="1"/>
  <c r="E294" i="4" s="1"/>
  <c r="AH177" i="1"/>
  <c r="E177" i="4" s="1"/>
  <c r="AH181" i="1"/>
  <c r="E181" i="4" s="1"/>
  <c r="E387" i="4" l="1"/>
  <c r="E386" i="4"/>
  <c r="AL248" i="1"/>
  <c r="F248" i="4" s="1"/>
  <c r="AJ4" i="1"/>
  <c r="AL353" i="1"/>
  <c r="F353" i="4" s="1"/>
  <c r="AH90" i="1"/>
  <c r="E90" i="4" s="1"/>
  <c r="AH260" i="1"/>
  <c r="E260" i="4" s="1"/>
  <c r="AH126" i="1"/>
  <c r="E126" i="4" s="1"/>
  <c r="AH344" i="1"/>
  <c r="E344" i="4" s="1"/>
  <c r="AH309" i="1"/>
  <c r="E309" i="4" s="1"/>
  <c r="AH261" i="1"/>
  <c r="E261" i="4" s="1"/>
  <c r="AH264" i="1"/>
  <c r="E264" i="4" s="1"/>
  <c r="AH262" i="1"/>
  <c r="E262" i="4" s="1"/>
  <c r="AH340" i="1"/>
  <c r="E340" i="4" s="1"/>
  <c r="AH263" i="1"/>
  <c r="E263" i="4" s="1"/>
  <c r="AH220" i="1"/>
  <c r="E220" i="4" s="1"/>
  <c r="AH182" i="1"/>
  <c r="E182" i="4" s="1"/>
  <c r="AH230" i="1"/>
  <c r="E230" i="4" s="1"/>
  <c r="AH231" i="1"/>
  <c r="E231" i="4" s="1"/>
  <c r="AH232" i="1"/>
  <c r="E232" i="4" s="1"/>
  <c r="AH219" i="1"/>
  <c r="E219" i="4" s="1"/>
  <c r="AH259" i="1"/>
  <c r="E259" i="4" s="1"/>
  <c r="AL188" i="1"/>
  <c r="F188" i="4" s="1"/>
  <c r="AH196" i="1"/>
  <c r="E196" i="4" s="1"/>
  <c r="AH116" i="1"/>
  <c r="E116" i="4" s="1"/>
  <c r="AH139" i="1"/>
  <c r="E139" i="4" s="1"/>
  <c r="AH106" i="1"/>
  <c r="E106" i="4" s="1"/>
  <c r="AL294" i="1"/>
  <c r="F294" i="4" s="1"/>
  <c r="AL253" i="1"/>
  <c r="F253" i="4" s="1"/>
  <c r="AL388" i="1"/>
  <c r="F388" i="4" s="1"/>
  <c r="AL387" i="1"/>
  <c r="AL186" i="1"/>
  <c r="F186" i="4" s="1"/>
  <c r="AL109" i="1"/>
  <c r="F109" i="4" s="1"/>
  <c r="AL386" i="1"/>
  <c r="AL195" i="1"/>
  <c r="F195" i="4" s="1"/>
  <c r="AL170" i="1"/>
  <c r="F170" i="4" s="1"/>
  <c r="AL104" i="1"/>
  <c r="F104" i="4" s="1"/>
  <c r="AL181" i="1"/>
  <c r="F181" i="4" s="1"/>
  <c r="AL137" i="1"/>
  <c r="F137" i="4" s="1"/>
  <c r="AL118" i="1"/>
  <c r="F118" i="4" s="1"/>
  <c r="AL14" i="1"/>
  <c r="F14" i="4" s="1"/>
  <c r="AL393" i="1"/>
  <c r="F393" i="4" s="1"/>
  <c r="AL246" i="1"/>
  <c r="F246" i="4" s="1"/>
  <c r="AL191" i="1"/>
  <c r="F191" i="4" s="1"/>
  <c r="AL151" i="1"/>
  <c r="F151" i="4" s="1"/>
  <c r="AL117" i="1"/>
  <c r="F117" i="4" s="1"/>
  <c r="AL177" i="1"/>
  <c r="F177" i="4" s="1"/>
  <c r="AL43" i="1"/>
  <c r="F43" i="4" s="1"/>
  <c r="AL391" i="1"/>
  <c r="F391" i="4" s="1"/>
  <c r="AL194" i="1"/>
  <c r="F194" i="4" s="1"/>
  <c r="AL258" i="1"/>
  <c r="F258" i="4" s="1"/>
  <c r="AL193" i="1"/>
  <c r="F193" i="4" s="1"/>
  <c r="AL179" i="1"/>
  <c r="F179" i="4" s="1"/>
  <c r="AL172" i="1"/>
  <c r="F172" i="4" s="1"/>
  <c r="AL108" i="1"/>
  <c r="F108" i="4" s="1"/>
  <c r="AL113" i="1"/>
  <c r="F113" i="4" s="1"/>
  <c r="AL363" i="1"/>
  <c r="F363" i="4" s="1"/>
  <c r="AL154" i="1"/>
  <c r="F154" i="4" s="1"/>
  <c r="AL392" i="1"/>
  <c r="F392" i="4" s="1"/>
  <c r="AL18" i="1"/>
  <c r="F18" i="4" s="1"/>
  <c r="AL389" i="1"/>
  <c r="F389" i="4" s="1"/>
  <c r="AL192" i="1"/>
  <c r="F192" i="4" s="1"/>
  <c r="AL390" i="1"/>
  <c r="F390" i="4" s="1"/>
  <c r="AL287" i="1"/>
  <c r="F287" i="4" s="1"/>
  <c r="AL288" i="1"/>
  <c r="F288" i="4" s="1"/>
  <c r="AL129" i="1"/>
  <c r="F129" i="4" s="1"/>
  <c r="AL251" i="1"/>
  <c r="F251" i="4" s="1"/>
  <c r="AL17" i="1"/>
  <c r="F17" i="4" s="1"/>
  <c r="AH11" i="1"/>
  <c r="E11" i="4" s="1"/>
  <c r="AH242" i="1"/>
  <c r="E242" i="4" s="1"/>
  <c r="AH316" i="1"/>
  <c r="E316" i="4" s="1"/>
  <c r="AH308" i="1"/>
  <c r="E308" i="4" s="1"/>
  <c r="AH310" i="1"/>
  <c r="E310" i="4" s="1"/>
  <c r="AH100" i="1"/>
  <c r="E100" i="4" s="1"/>
  <c r="AH334" i="1"/>
  <c r="E334" i="4" s="1"/>
  <c r="AH336" i="1"/>
  <c r="E336" i="4" s="1"/>
  <c r="AH346" i="1"/>
  <c r="E346" i="4" s="1"/>
  <c r="AK346" i="1"/>
  <c r="AH85" i="1"/>
  <c r="E85" i="4" s="1"/>
  <c r="AK85" i="1"/>
  <c r="AH71" i="1"/>
  <c r="E71" i="4" s="1"/>
  <c r="AK71" i="1"/>
  <c r="AH94" i="1"/>
  <c r="E94" i="4" s="1"/>
  <c r="AK94" i="1"/>
  <c r="AH79" i="1"/>
  <c r="E79" i="4" s="1"/>
  <c r="AK79" i="1"/>
  <c r="AH339" i="1"/>
  <c r="E339" i="4" s="1"/>
  <c r="AK339" i="1"/>
  <c r="AH92" i="1"/>
  <c r="E92" i="4" s="1"/>
  <c r="AK92" i="1"/>
  <c r="AH88" i="1"/>
  <c r="E88" i="4" s="1"/>
  <c r="AK88" i="1"/>
  <c r="AH77" i="1"/>
  <c r="E77" i="4" s="1"/>
  <c r="AK77" i="1"/>
  <c r="AH87" i="1"/>
  <c r="E87" i="4" s="1"/>
  <c r="AK87" i="1"/>
  <c r="AH217" i="1"/>
  <c r="E217" i="4" s="1"/>
  <c r="AK217" i="1"/>
  <c r="AH81" i="1"/>
  <c r="E81" i="4" s="1"/>
  <c r="AK81" i="1"/>
  <c r="AH218" i="1"/>
  <c r="E218" i="4" s="1"/>
  <c r="AK218" i="1"/>
  <c r="AH51" i="1"/>
  <c r="E51" i="4" s="1"/>
  <c r="AK51" i="1"/>
  <c r="AH333" i="1"/>
  <c r="E333" i="4" s="1"/>
  <c r="AK333" i="1"/>
  <c r="AH102" i="1"/>
  <c r="E102" i="4" s="1"/>
  <c r="AK102" i="1"/>
  <c r="AE7" i="1"/>
  <c r="F387" i="4" l="1"/>
  <c r="F386" i="4"/>
  <c r="AL126" i="1"/>
  <c r="F126" i="4" s="1"/>
  <c r="AL90" i="1"/>
  <c r="F90" i="4" s="1"/>
  <c r="AL260" i="1"/>
  <c r="F260" i="4" s="1"/>
  <c r="AL309" i="1"/>
  <c r="F309" i="4" s="1"/>
  <c r="AL344" i="1"/>
  <c r="F344" i="4" s="1"/>
  <c r="AL261" i="1"/>
  <c r="F261" i="4" s="1"/>
  <c r="AL242" i="1"/>
  <c r="F242" i="4" s="1"/>
  <c r="AL264" i="1"/>
  <c r="F264" i="4" s="1"/>
  <c r="AL262" i="1"/>
  <c r="F262" i="4" s="1"/>
  <c r="AL340" i="1"/>
  <c r="F340" i="4" s="1"/>
  <c r="AL263" i="1"/>
  <c r="F263" i="4" s="1"/>
  <c r="AL220" i="1"/>
  <c r="F220" i="4" s="1"/>
  <c r="AL182" i="1"/>
  <c r="F182" i="4" s="1"/>
  <c r="AL230" i="1"/>
  <c r="F230" i="4" s="1"/>
  <c r="AL231" i="1"/>
  <c r="F231" i="4" s="1"/>
  <c r="AL232" i="1"/>
  <c r="F232" i="4" s="1"/>
  <c r="AL219" i="1"/>
  <c r="F219" i="4" s="1"/>
  <c r="AL259" i="1"/>
  <c r="F259" i="4" s="1"/>
  <c r="AL196" i="1"/>
  <c r="F196" i="4" s="1"/>
  <c r="AL116" i="1"/>
  <c r="F116" i="4" s="1"/>
  <c r="AL139" i="1"/>
  <c r="F139" i="4" s="1"/>
  <c r="AL106" i="1"/>
  <c r="F106" i="4" s="1"/>
  <c r="AL333" i="1"/>
  <c r="F333" i="4" s="1"/>
  <c r="AL217" i="1"/>
  <c r="F217" i="4" s="1"/>
  <c r="AL92" i="1"/>
  <c r="F92" i="4" s="1"/>
  <c r="AL71" i="1"/>
  <c r="F71" i="4" s="1"/>
  <c r="AL310" i="1"/>
  <c r="F310" i="4" s="1"/>
  <c r="AL336" i="1"/>
  <c r="F336" i="4" s="1"/>
  <c r="AL308" i="1"/>
  <c r="F308" i="4" s="1"/>
  <c r="AL100" i="1"/>
  <c r="F100" i="4" s="1"/>
  <c r="AL218" i="1"/>
  <c r="F218" i="4" s="1"/>
  <c r="AL77" i="1"/>
  <c r="F77" i="4" s="1"/>
  <c r="AL79" i="1"/>
  <c r="F79" i="4" s="1"/>
  <c r="AL346" i="1"/>
  <c r="F346" i="4" s="1"/>
  <c r="AL11" i="1"/>
  <c r="F11" i="4" s="1"/>
  <c r="AL102" i="1"/>
  <c r="F102" i="4" s="1"/>
  <c r="AL51" i="1"/>
  <c r="F51" i="4" s="1"/>
  <c r="AL81" i="1"/>
  <c r="F81" i="4" s="1"/>
  <c r="AL87" i="1"/>
  <c r="F87" i="4" s="1"/>
  <c r="AL88" i="1"/>
  <c r="F88" i="4" s="1"/>
  <c r="AL339" i="1"/>
  <c r="F339" i="4" s="1"/>
  <c r="AL94" i="1"/>
  <c r="F94" i="4" s="1"/>
  <c r="AL85" i="1"/>
  <c r="F85" i="4" s="1"/>
  <c r="AL334" i="1"/>
  <c r="F334" i="4" s="1"/>
  <c r="AL316" i="1"/>
  <c r="F316" i="4" s="1"/>
  <c r="AK7" i="1"/>
  <c r="AJ2" i="1" s="1"/>
  <c r="AL7" i="1" l="1"/>
  <c r="AL396" i="1" s="1"/>
  <c r="AL402" i="1" s="1"/>
  <c r="AL403" i="1" s="1"/>
  <c r="D396" i="4"/>
  <c r="AL397" i="1" l="1"/>
  <c r="AL398" i="1" s="1"/>
  <c r="F402" i="4"/>
  <c r="F403" i="4" s="1"/>
  <c r="D397" i="4"/>
  <c r="D39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karl</author>
  </authors>
  <commentList>
    <comment ref="A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Wenn die Arbeitszeit in Minuten bei der Stückzahl miteingerechnet werden soll, dann ein "x" setzen.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<sst xmlns="http://schemas.openxmlformats.org/spreadsheetml/2006/main" count="1302" uniqueCount="717">
  <si>
    <t>Leitungsschutzschalter B32A 3Polig</t>
  </si>
  <si>
    <t>Leitungsschutzschalter B16A 3Polig</t>
  </si>
  <si>
    <t>Leitungsschutzschalter B16A 1Polig</t>
  </si>
  <si>
    <t>Leitungsschutzschalter C16A 1Polig</t>
  </si>
  <si>
    <t>Leitungsschutzschalter B13A 1Polig</t>
  </si>
  <si>
    <t>Leitungsschutzschalter B10A 1Polig</t>
  </si>
  <si>
    <t>Stark- und Schwachstromleitungen</t>
  </si>
  <si>
    <t>Mantelleitung NYM-I 1x16mm²</t>
  </si>
  <si>
    <t>Mantelleitung NYM-I 1x10mm²</t>
  </si>
  <si>
    <t>Mantelleitung NYM-I 1x6mm²</t>
  </si>
  <si>
    <t>Mantelleitung NYM-I 5x6mm²</t>
  </si>
  <si>
    <t>Mantelleitung NYM-I 5x4mm²</t>
  </si>
  <si>
    <t>Mantelleitung NYM-I 5x2,5mm²</t>
  </si>
  <si>
    <t>Mantelleitung NYM-I 3x2,5mm²</t>
  </si>
  <si>
    <t>Mantelleitung NYM-O 7x1,5mm²</t>
  </si>
  <si>
    <t>Mantelleitung NYM-I 5x1,5mm²</t>
  </si>
  <si>
    <t>Mantelleitung NYM-I 3x1,5mm²</t>
  </si>
  <si>
    <t>Installationsleitung JY(ST)Y 10x2x0,8mm²</t>
  </si>
  <si>
    <t>Installationsleitung JY(ST)Y 6x2x0,6mm²</t>
  </si>
  <si>
    <t>Installationsleitung JY(ST)Y 4x2x0,6mm²</t>
  </si>
  <si>
    <t>Installationsleitung JY(ST)Y 2x2x0,6mm²</t>
  </si>
  <si>
    <t>EIB Busleitung Y-(ST)Y 2x2x0,8mm²</t>
  </si>
  <si>
    <t>Lautsprecherkabel 2x2,5mm²</t>
  </si>
  <si>
    <t>Datenkabel 1200MHZ (Kat.7) duplex</t>
  </si>
  <si>
    <t>Koaxialkabel 75 Ohm</t>
  </si>
  <si>
    <t>Leitungsführungssysteme</t>
  </si>
  <si>
    <t>Elektroinstallationskanal 60x60mm</t>
  </si>
  <si>
    <t>Montagerohr 25mm</t>
  </si>
  <si>
    <t>Befestigungsschelle Montagerohr 25mm</t>
  </si>
  <si>
    <t>Sammelhalter 15Kabel</t>
  </si>
  <si>
    <t>Sammelhalter 30Kabel</t>
  </si>
  <si>
    <t>Installationsgeräte</t>
  </si>
  <si>
    <t>Rahmen 1-fach</t>
  </si>
  <si>
    <t>Wippschalter Aus/Wechsel</t>
  </si>
  <si>
    <t>BLC Relais Schalteinsatz</t>
  </si>
  <si>
    <t>Abzweig-/ Schalterdosen Unterputz</t>
  </si>
  <si>
    <t>Abzweig-/ Schalterdosen Hohlwand</t>
  </si>
  <si>
    <t>Hohlwanddose 47mm</t>
  </si>
  <si>
    <t>Abzweig-/ Schalterdosen Aufputz</t>
  </si>
  <si>
    <t>TV/Antennenanlage</t>
  </si>
  <si>
    <t>Universal Quattro Speisesystem</t>
  </si>
  <si>
    <t>Umschaltmatrix</t>
  </si>
  <si>
    <t>Überspannungsschutzgerät</t>
  </si>
  <si>
    <t>F-Kompressionsstecker</t>
  </si>
  <si>
    <t>Potentialausgleich</t>
  </si>
  <si>
    <t>Potentialausgleichsschiene</t>
  </si>
  <si>
    <t>Verbinden der Heizungs- und Wasserrohre</t>
  </si>
  <si>
    <t>Baunebenleistung</t>
  </si>
  <si>
    <t>Erstprüfung der Elektroanlage</t>
  </si>
  <si>
    <t>Erstellen der Bestandspläne</t>
  </si>
  <si>
    <t>Verteilungen und Einbaugeräte</t>
  </si>
  <si>
    <t>Rahmen 2-fach</t>
  </si>
  <si>
    <t>Rahmen 3-fach</t>
  </si>
  <si>
    <t>Rahmen 4-fach</t>
  </si>
  <si>
    <t>Rahmen 5-fach</t>
  </si>
  <si>
    <t>Mantelleitung NYM-I 1x4mm²</t>
  </si>
  <si>
    <t>Leitungsschutzschalter B6A 1Polig</t>
  </si>
  <si>
    <t>EG</t>
  </si>
  <si>
    <t>Technik</t>
  </si>
  <si>
    <t>WC</t>
  </si>
  <si>
    <t>Flur</t>
  </si>
  <si>
    <t>Büro</t>
  </si>
  <si>
    <t>Kochen</t>
  </si>
  <si>
    <t>Essen/Wohnen</t>
  </si>
  <si>
    <t>Terrasse</t>
  </si>
  <si>
    <t>Außen</t>
  </si>
  <si>
    <t>Bad</t>
  </si>
  <si>
    <t>Schlafen</t>
  </si>
  <si>
    <t>DG</t>
  </si>
  <si>
    <t>Gesamt</t>
  </si>
  <si>
    <t>Material</t>
  </si>
  <si>
    <t>Hersteller</t>
  </si>
  <si>
    <t>Typ</t>
  </si>
  <si>
    <t>Schuko-Steckdose UP mit Klappdeckel</t>
  </si>
  <si>
    <t>Wechselschalter UP</t>
  </si>
  <si>
    <t>Kreuzschalter UP</t>
  </si>
  <si>
    <t>Taster UP</t>
  </si>
  <si>
    <t>Serienschalter UP</t>
  </si>
  <si>
    <t>Wechsel-Wechsel UP</t>
  </si>
  <si>
    <t>Raumthermostat UP</t>
  </si>
  <si>
    <t>Kontroll Wechselschalter UP</t>
  </si>
  <si>
    <t>Dimmer UP</t>
  </si>
  <si>
    <t>Bewegungsmelder Unterteil UP</t>
  </si>
  <si>
    <t>Bewegungsmelder Oberteil UP</t>
  </si>
  <si>
    <t>Wippschalter Serien</t>
  </si>
  <si>
    <t>Schwachstrom Installationsgeräte</t>
  </si>
  <si>
    <t>Telefondose TAE UP NFF</t>
  </si>
  <si>
    <t>Telefondose TAE UP NFN</t>
  </si>
  <si>
    <t>Telefondose ISDN UP 1-fach</t>
  </si>
  <si>
    <t>Telefondose ISDN UP 2-fach</t>
  </si>
  <si>
    <t>Zentralscheibe für TAE</t>
  </si>
  <si>
    <t>Zentralscheibe ISDN 1-fach</t>
  </si>
  <si>
    <t>Zentralscheibe ISDN 2-fach</t>
  </si>
  <si>
    <t>Netzwerkdose 1-fach UP</t>
  </si>
  <si>
    <t>Netzwerkdose 2-fach UP</t>
  </si>
  <si>
    <t>Antennenenddose 3-fach TV/Sat/Radio</t>
  </si>
  <si>
    <t>Zentralscheibe für Antennendose 3-Loch</t>
  </si>
  <si>
    <t>Netzwerkstecker</t>
  </si>
  <si>
    <t>Plantasche</t>
  </si>
  <si>
    <t>Hauptschalter 4-Polig 63A</t>
  </si>
  <si>
    <t>Abdeckstreifen</t>
  </si>
  <si>
    <t>Hager</t>
  </si>
  <si>
    <t>S35S</t>
  </si>
  <si>
    <t>Kabel H07V-K 10mm² blau</t>
  </si>
  <si>
    <t>Kabel H07V-K 10mm² schwarz</t>
  </si>
  <si>
    <t>Kabel H07V-K 10mm² braun</t>
  </si>
  <si>
    <t>Kabel H07V-K 10mm² gelb/grün</t>
  </si>
  <si>
    <t>Steckbrücke für N Klemmblock</t>
  </si>
  <si>
    <t>Aderendhülse isoliert 10mm² 12mm Lang</t>
  </si>
  <si>
    <t>Aderendhülse isoliert 10mm² 18mm Lang</t>
  </si>
  <si>
    <t>Elektroinstallationskanal 40x40mm</t>
  </si>
  <si>
    <t>Elektroinstallationskanal 25x25mm</t>
  </si>
  <si>
    <t>Elektroinstallationskanal 15x15mm</t>
  </si>
  <si>
    <t>Verteilung</t>
  </si>
  <si>
    <t>Aderendhülse isoliert 2x10mm² 18mm Lang</t>
  </si>
  <si>
    <t>Stück / m</t>
  </si>
  <si>
    <t>Treppenhausautomat</t>
  </si>
  <si>
    <t>Sprechanlage mit 1 Teilnehmer</t>
  </si>
  <si>
    <t>Sprechanlage mit 2 Teilnehmer</t>
  </si>
  <si>
    <t>Mantelleitung NYM-I 5x16mm²</t>
  </si>
  <si>
    <t>Mantelleitung NYM-O 4x16mm²</t>
  </si>
  <si>
    <t>Mantelleitung NYM-O 4x10mm²</t>
  </si>
  <si>
    <t>Mantelleitung NYM-I 5x10mm²</t>
  </si>
  <si>
    <t>Datenkabel 1200MHZ (Kat.7) simplex</t>
  </si>
  <si>
    <t>Schneider Elektric</t>
  </si>
  <si>
    <t>A9F03106</t>
  </si>
  <si>
    <t>A9F03110</t>
  </si>
  <si>
    <t>A9F03113</t>
  </si>
  <si>
    <t>A9F03116</t>
  </si>
  <si>
    <t>A9F04116</t>
  </si>
  <si>
    <t>Leitungsschutzschalter B20A 1Polig</t>
  </si>
  <si>
    <t>Leitungsschutzschalter C16A 3Polig</t>
  </si>
  <si>
    <t>Leitungsschutzschalter C32A 3Polig</t>
  </si>
  <si>
    <t>Leitungsschutzschalter B20A 3Polig</t>
  </si>
  <si>
    <t>Leitungsschutzschalter C20A 3Polig</t>
  </si>
  <si>
    <t>Leitungsschutzschalter B25A 3Polig</t>
  </si>
  <si>
    <t>Leitungsschutzschalter C25A 3Polig</t>
  </si>
  <si>
    <t>A9F03316</t>
  </si>
  <si>
    <t>A9F03320</t>
  </si>
  <si>
    <t>A9F03325</t>
  </si>
  <si>
    <t>A9F03332</t>
  </si>
  <si>
    <t>A9F04316</t>
  </si>
  <si>
    <t>A9F04320</t>
  </si>
  <si>
    <t>A9F04325</t>
  </si>
  <si>
    <t>A9F04332</t>
  </si>
  <si>
    <t>A9F03120</t>
  </si>
  <si>
    <t>149S312</t>
  </si>
  <si>
    <t>Fehlerstromschutzschalter 4-Polig 40/0,03A</t>
  </si>
  <si>
    <t>A9Z01440</t>
  </si>
  <si>
    <t>A9D56616</t>
  </si>
  <si>
    <t>CCT15232</t>
  </si>
  <si>
    <t>A9C30811</t>
  </si>
  <si>
    <t>Phasenschine 12TE 3-Polig 63A</t>
  </si>
  <si>
    <t>Phasenschine 12TE 4-Polig 63A</t>
  </si>
  <si>
    <t>Leitungsschutzschalter B16A 2Polig</t>
  </si>
  <si>
    <t>A9N17519</t>
  </si>
  <si>
    <t>NSYDPA4</t>
  </si>
  <si>
    <t>Zählerschrank</t>
  </si>
  <si>
    <t>SLS Schalter 3-Polig E-Charakteristik 35A</t>
  </si>
  <si>
    <t>RJ45 Buchse</t>
  </si>
  <si>
    <t>ZZ45ZP6</t>
  </si>
  <si>
    <t>HTS335E</t>
  </si>
  <si>
    <t>ZB22SET161</t>
  </si>
  <si>
    <t>Berker</t>
  </si>
  <si>
    <t>Merten</t>
  </si>
  <si>
    <t>Mennekes</t>
  </si>
  <si>
    <t>Elcom</t>
  </si>
  <si>
    <t>ASZ-1EM</t>
  </si>
  <si>
    <t>ASZ-2EM</t>
  </si>
  <si>
    <t>Kathrein</t>
  </si>
  <si>
    <t>Kaiser</t>
  </si>
  <si>
    <t>Schuko-Steckdose UP Schuko mit Abdeckplatte</t>
  </si>
  <si>
    <t>Schuko-Steckdose UP  Schuko mit Abdeckplatte erhöhter Berührungsschutz</t>
  </si>
  <si>
    <t>4742 8989</t>
  </si>
  <si>
    <t>4722 8989</t>
  </si>
  <si>
    <t>4743 8989</t>
  </si>
  <si>
    <t>4723 8989</t>
  </si>
  <si>
    <t>4751 8989</t>
  </si>
  <si>
    <t>4744 8989</t>
  </si>
  <si>
    <t>Schuko-Steckdose UP mit Klappdeckel erhöhter Berührungsschutz 45°</t>
  </si>
  <si>
    <t>Schuko-Steckdose UP Schuko (Kombinierbar) erhöhter Berührungsschutz</t>
  </si>
  <si>
    <t>Schuko-Steckdose UP Schuko (Kombinierbar)</t>
  </si>
  <si>
    <t>1620 8989</t>
  </si>
  <si>
    <t>1623 8989</t>
  </si>
  <si>
    <t>1644 8989</t>
  </si>
  <si>
    <t>1625 8989</t>
  </si>
  <si>
    <t>2026 8989</t>
  </si>
  <si>
    <t>1033 8919</t>
  </si>
  <si>
    <t>1407 8989</t>
  </si>
  <si>
    <t>1409 8989</t>
  </si>
  <si>
    <t>1203 8989</t>
  </si>
  <si>
    <t>Blindverschluss</t>
  </si>
  <si>
    <t>67 1009 8989</t>
  </si>
  <si>
    <t>Adapterring</t>
  </si>
  <si>
    <t>1109 9089</t>
  </si>
  <si>
    <t>1011 8989</t>
  </si>
  <si>
    <t>1012 8989</t>
  </si>
  <si>
    <t>1013 8989</t>
  </si>
  <si>
    <t>1014 8989</t>
  </si>
  <si>
    <t>1015 8989</t>
  </si>
  <si>
    <t>1041 8989</t>
  </si>
  <si>
    <t>1042 8989</t>
  </si>
  <si>
    <t>1043 8989</t>
  </si>
  <si>
    <t>Wippe mit Linse</t>
  </si>
  <si>
    <t>1621 8989</t>
  </si>
  <si>
    <t>3038 08</t>
  </si>
  <si>
    <t>Serientaster UP 2 Schließer gemeinsame Eingangsklemme</t>
  </si>
  <si>
    <t>LED Orientierungslicht</t>
  </si>
  <si>
    <t>Haube für LED Orientierungslicht</t>
  </si>
  <si>
    <t>1248 1900</t>
  </si>
  <si>
    <t>Glimmagregat mit N-Klemme</t>
  </si>
  <si>
    <t>3035 20</t>
  </si>
  <si>
    <t>Jalousie Serientaster 1-Polig UP</t>
  </si>
  <si>
    <t>Jalousie Serienschalter 1-Polig UP</t>
  </si>
  <si>
    <t>5035 20</t>
  </si>
  <si>
    <t>Stellantrieb 230V (Fußbodenheizung)</t>
  </si>
  <si>
    <t>7590 0076</t>
  </si>
  <si>
    <t>Ventiladapter für Stellantrieb 230V</t>
  </si>
  <si>
    <t>Wippe mit Aufdruck "Heizung Notschalter"</t>
  </si>
  <si>
    <t>1621 8902</t>
  </si>
  <si>
    <t>Kabelauslass Unterteil</t>
  </si>
  <si>
    <t>Kabelauslass Oberteil</t>
  </si>
  <si>
    <t>1019 8989</t>
  </si>
  <si>
    <t>USB Ladesteckdose 230V</t>
  </si>
  <si>
    <t>2600 09</t>
  </si>
  <si>
    <t>Radio Touch mit einem Lautsprecher</t>
  </si>
  <si>
    <t>Lautsprecher</t>
  </si>
  <si>
    <t>2880 8989</t>
  </si>
  <si>
    <t>2882 8989</t>
  </si>
  <si>
    <t>Stereo Lautsprecher-Anschlussdose</t>
  </si>
  <si>
    <t>4573 09</t>
  </si>
  <si>
    <t>BTR</t>
  </si>
  <si>
    <t>1401405012-I</t>
  </si>
  <si>
    <t>5034 04</t>
  </si>
  <si>
    <t>Gruppen-Serientaster (2 Jalousien ansteuerbar)</t>
  </si>
  <si>
    <t>Wippschalter Jalousie (1 Jalousie ansteuerbar)</t>
  </si>
  <si>
    <t>Wippschalter 2-fach Jalousie (2 Jalousie ansteuerbar)</t>
  </si>
  <si>
    <t>1784 8989</t>
  </si>
  <si>
    <t>1789 8989</t>
  </si>
  <si>
    <t>Wächtersensor 180 Komfort 2,2m mit Handsender</t>
  </si>
  <si>
    <t>Wächtersensor 180 Komfort 1,1m</t>
  </si>
  <si>
    <t>4740 3515</t>
  </si>
  <si>
    <t>4763 3505</t>
  </si>
  <si>
    <t>4770 3525</t>
  </si>
  <si>
    <t>4784 3515</t>
  </si>
  <si>
    <t>4773 3515</t>
  </si>
  <si>
    <t>Wechsel Schalter AP grau IP55</t>
  </si>
  <si>
    <t>3076 3505</t>
  </si>
  <si>
    <t>Kreuz Schalter AP grau IP55</t>
  </si>
  <si>
    <t>3077 3505</t>
  </si>
  <si>
    <t>Serien Schalter AP grau IP55</t>
  </si>
  <si>
    <t>3075 3505</t>
  </si>
  <si>
    <t>4780 3515</t>
  </si>
  <si>
    <t>Steckdose AP 1-fach mit Klappdeckel grau IP55</t>
  </si>
  <si>
    <t>Steckdose AP 1-fach mit Klappdeckel erhöhter Berührungsschutz grau IP55</t>
  </si>
  <si>
    <t>Steckdose AP 2-fach senkrecht mit Klappdeckel grau IP55</t>
  </si>
  <si>
    <t>Steckdose AP 2-fach waagerecht mit Klappdeckel grau IP55</t>
  </si>
  <si>
    <t>Steckdose AP 3-fach waagerecht mit Klappdeckel grau IP55</t>
  </si>
  <si>
    <t>Gehäuse AP 1-fach (Für UP Programme)</t>
  </si>
  <si>
    <t>Gehäuse AP 2-fach (Für UP Programme)</t>
  </si>
  <si>
    <t>Gehäuse AP 3-fach (Für UP Programme)</t>
  </si>
  <si>
    <t>Serien Schalter/Steckdose AP mit Klappdeckel grau IP55</t>
  </si>
  <si>
    <t>4790 3515</t>
  </si>
  <si>
    <t>Wechsel Schalter/Steckdose AP mit Klappdeckel grau IP55</t>
  </si>
  <si>
    <t>Rahmen 1-fach beleuchtbar weiß 230V AP grau IP55</t>
  </si>
  <si>
    <t>1338 3512</t>
  </si>
  <si>
    <t>Rahmen 1-fach beleuchtbar blau 230V AP grau IP55</t>
  </si>
  <si>
    <t>1338 3513</t>
  </si>
  <si>
    <t>Rahmen 2-fach senkrecht beleuchtbar weiß 230V AP grau IP55</t>
  </si>
  <si>
    <t>Rahmen 2-fach senkrecht beleuchtbar blau 230V AP grau IP55</t>
  </si>
  <si>
    <t>1339 3512</t>
  </si>
  <si>
    <t>1339 3513</t>
  </si>
  <si>
    <t>Spelsberg</t>
  </si>
  <si>
    <t>i12</t>
  </si>
  <si>
    <t>1159-60</t>
  </si>
  <si>
    <t>Teleskop Geräteträger (Für Lampen)</t>
  </si>
  <si>
    <t>Teleskop Gerätedose (Für Steckdosen 1-fach)</t>
  </si>
  <si>
    <t>Dichtstopfen M16</t>
  </si>
  <si>
    <t>1040-16</t>
  </si>
  <si>
    <t>Dichtstopfen M20</t>
  </si>
  <si>
    <t>Dichtstopfen M25</t>
  </si>
  <si>
    <t>Dichtstopfen M32</t>
  </si>
  <si>
    <t>Dichtstopfen M40</t>
  </si>
  <si>
    <t>1040-20</t>
  </si>
  <si>
    <t>1040-25</t>
  </si>
  <si>
    <t>1040-32</t>
  </si>
  <si>
    <t>1040-40</t>
  </si>
  <si>
    <t>1159-61</t>
  </si>
  <si>
    <t>Kombi Gerätedose (Für Teleskop Gerätedose)</t>
  </si>
  <si>
    <t>Hohlwanddose 61mm</t>
  </si>
  <si>
    <t>9063-01</t>
  </si>
  <si>
    <t>9064-01</t>
  </si>
  <si>
    <t>Hohlwanddose Luftdicht 61mm</t>
  </si>
  <si>
    <t>9263-21</t>
  </si>
  <si>
    <t>Hohlwanddose Luftdicht 48mm</t>
  </si>
  <si>
    <t>9264-21</t>
  </si>
  <si>
    <t>Gerätedose 46mm</t>
  </si>
  <si>
    <t>Gerätedose 66mm</t>
  </si>
  <si>
    <t>1055-04</t>
  </si>
  <si>
    <t>1555-04</t>
  </si>
  <si>
    <t>Electronic Dose 60</t>
  </si>
  <si>
    <t>1068-02</t>
  </si>
  <si>
    <t>Gerätedose Econ 46mm</t>
  </si>
  <si>
    <t>Gerätedose Econ 66mm</t>
  </si>
  <si>
    <t>1055-21</t>
  </si>
  <si>
    <t>1555-21</t>
  </si>
  <si>
    <t>Electronic Dose Econ 60</t>
  </si>
  <si>
    <t>1068-21</t>
  </si>
  <si>
    <t>Doppel GeräteVerbindungsdose Dose Econ 2x60</t>
  </si>
  <si>
    <t>2471-15</t>
  </si>
  <si>
    <t>Geräteschrauben 15mm</t>
  </si>
  <si>
    <t>Geräteschrauben 20mm</t>
  </si>
  <si>
    <t>Geräteschrauben 25mm</t>
  </si>
  <si>
    <t>Geräteschrauben 40mm</t>
  </si>
  <si>
    <t>2471-20</t>
  </si>
  <si>
    <t>2471-25</t>
  </si>
  <si>
    <t>2471-40</t>
  </si>
  <si>
    <t>F-Stecker</t>
  </si>
  <si>
    <t>F-Verbinder</t>
  </si>
  <si>
    <t>Mast 3m 60mm</t>
  </si>
  <si>
    <t>AC WLAN</t>
  </si>
  <si>
    <t>Rutenbeck</t>
  </si>
  <si>
    <t>327 8951</t>
  </si>
  <si>
    <t>Metz Connect</t>
  </si>
  <si>
    <t>Netzwerkbuchse C6A Modul 270°</t>
  </si>
  <si>
    <t>130B12-E</t>
  </si>
  <si>
    <t>Tragplatte mit weißer Aufnahme 1-fach für Modular Jacks (Netzwerkdose)</t>
  </si>
  <si>
    <t>Tragplatte mit weißer Aufnahme 2-fach für Modular Jacks (Netzwerkdose)</t>
  </si>
  <si>
    <t>4540 02</t>
  </si>
  <si>
    <t>Zentralstück mit Staubschutzschieber/Beschriftungsfeld 2-fach</t>
  </si>
  <si>
    <t>1181 8989</t>
  </si>
  <si>
    <t>4541 05</t>
  </si>
  <si>
    <t>Parabolantenne 60cm weiß</t>
  </si>
  <si>
    <t>Parabolantenne 75cm weiß</t>
  </si>
  <si>
    <t>Parabolantenne 90cm weiß</t>
  </si>
  <si>
    <t>CAS06</t>
  </si>
  <si>
    <t>CAS80WS</t>
  </si>
  <si>
    <t>CAS90WS</t>
  </si>
  <si>
    <t>ESC30</t>
  </si>
  <si>
    <t>ZAS04</t>
  </si>
  <si>
    <t>Mast 2m 60mm</t>
  </si>
  <si>
    <t>ZAS03</t>
  </si>
  <si>
    <t>Dachsparrenhalter 900mm</t>
  </si>
  <si>
    <t>ZAS40</t>
  </si>
  <si>
    <t>ZAS41</t>
  </si>
  <si>
    <t>Dachsparrenhalter 1300mm</t>
  </si>
  <si>
    <t>Dachsparrenhalter Montage Set</t>
  </si>
  <si>
    <t>ZTS40</t>
  </si>
  <si>
    <t>Mast Montage Set 60mm</t>
  </si>
  <si>
    <t>ZTS160</t>
  </si>
  <si>
    <t>Wandhalterung</t>
  </si>
  <si>
    <t>EMU03</t>
  </si>
  <si>
    <t>EMK01</t>
  </si>
  <si>
    <t>UZ005</t>
  </si>
  <si>
    <t>Bezeichnungsstreifen (Satz=12 Stück)</t>
  </si>
  <si>
    <t>EMK12</t>
  </si>
  <si>
    <t>LCD 95</t>
  </si>
  <si>
    <t>LCD 111</t>
  </si>
  <si>
    <t>VA12CN</t>
  </si>
  <si>
    <t>VA24CN</t>
  </si>
  <si>
    <t>VA36CN</t>
  </si>
  <si>
    <t>VA48CN</t>
  </si>
  <si>
    <t>VU12NC</t>
  </si>
  <si>
    <t>VU24NC</t>
  </si>
  <si>
    <t>VU36NC</t>
  </si>
  <si>
    <t>VU48NC</t>
  </si>
  <si>
    <t>VU60NC</t>
  </si>
  <si>
    <t>Dehn</t>
  </si>
  <si>
    <t>VH12NC</t>
  </si>
  <si>
    <t>VH24NC</t>
  </si>
  <si>
    <t>VH36NC</t>
  </si>
  <si>
    <t>VH48NC</t>
  </si>
  <si>
    <t>KN99N</t>
  </si>
  <si>
    <t>Multimedia Kleinverteile UP 3-reihig</t>
  </si>
  <si>
    <t>VU36MM</t>
  </si>
  <si>
    <t>VU46MM</t>
  </si>
  <si>
    <t>Multimedia Kleinverteile UP 4-reihig</t>
  </si>
  <si>
    <t>Unterverteilung UP 1-reihig</t>
  </si>
  <si>
    <t>Unterverteilung UP 2-reihig</t>
  </si>
  <si>
    <t>Unterverteilung UP 3-reihig</t>
  </si>
  <si>
    <t>Unterverteilung UP 4-reihig</t>
  </si>
  <si>
    <t>Unterverteilung UP 5-reihig</t>
  </si>
  <si>
    <t>Unterverteilung AP 1-reihig</t>
  </si>
  <si>
    <t>Unterverteilung AP 2-reihig</t>
  </si>
  <si>
    <t>Unterverteilung AP 3-reihig</t>
  </si>
  <si>
    <t>Unterverteilung AP 4-reihig</t>
  </si>
  <si>
    <t>Hohlwandverteiler UP 1-reihig</t>
  </si>
  <si>
    <t>Hohlwandverteiler UP 2-reihig</t>
  </si>
  <si>
    <t>Hohlwandverteiler UP 3-reihig</t>
  </si>
  <si>
    <t>Hohlwandverteiler UP 4-reihig</t>
  </si>
  <si>
    <t>ZB80F</t>
  </si>
  <si>
    <t>AK14</t>
  </si>
  <si>
    <t>Kleinverteiler AP IP65 1-reihig</t>
  </si>
  <si>
    <t>Kleinverteiler AP IP65 2-reihig</t>
  </si>
  <si>
    <t>Kleinverteiler AP IP65 3-reihig</t>
  </si>
  <si>
    <t>Kleinverteiler AP IP65 4-reihig</t>
  </si>
  <si>
    <t>AK28</t>
  </si>
  <si>
    <t>AK42</t>
  </si>
  <si>
    <t>AK56</t>
  </si>
  <si>
    <t>Lastsicherungseinheit D02 Neozed 3-Polig Linocur</t>
  </si>
  <si>
    <t>CEE Steckdose AP 16A Federklemme</t>
  </si>
  <si>
    <t>CEE Steckdose AP 32A Federklemme</t>
  </si>
  <si>
    <t>4751 7204</t>
  </si>
  <si>
    <t>1010 7200</t>
  </si>
  <si>
    <t>Dichtungsset für Steckdosen</t>
  </si>
  <si>
    <t>Dichtungsset für Schalter</t>
  </si>
  <si>
    <t>1010 7100</t>
  </si>
  <si>
    <t>Rahmen 1-fach IP44 K.5 Edelstahl</t>
  </si>
  <si>
    <t>1313 7004</t>
  </si>
  <si>
    <t>Schuko-Steckdose UP IP44 Schuko (Kombinierbar) erhöhter Berührungsschutz K.5 Edelstahl</t>
  </si>
  <si>
    <t>Herdanschlussdose UP</t>
  </si>
  <si>
    <t>Herdanschlussdose UP+AP</t>
  </si>
  <si>
    <t>Rauchmelder Batteriebetrieb ohne Vernetzung Dauer 10 Jahre polarweiß</t>
  </si>
  <si>
    <t>Rauchmelder Batteriebetrieb mit 2-Draht Vernetzung polarweiß</t>
  </si>
  <si>
    <t>Rauchmelder 230V mit 3-Draht Vernetzung polarweiß</t>
  </si>
  <si>
    <t>Rauchmelder 230V ohne Vernetzung polarweiß</t>
  </si>
  <si>
    <t>Systemrelais für Rauchmelder (Externer Kontakt)</t>
  </si>
  <si>
    <t>LED Strahler mit Bewegungsmelder schwarz IP44</t>
  </si>
  <si>
    <t>Steinel</t>
  </si>
  <si>
    <t>003661</t>
  </si>
  <si>
    <t>LED Strahler mit Bewegungsmelder weiss IP44</t>
  </si>
  <si>
    <t>002695</t>
  </si>
  <si>
    <t>Bewegungsmelder AP weiss IP44 mit Fernbedienung</t>
  </si>
  <si>
    <t>Telegärtner</t>
  </si>
  <si>
    <t>J00020A0506</t>
  </si>
  <si>
    <t>J00020A0502</t>
  </si>
  <si>
    <t>1801 VDE</t>
  </si>
  <si>
    <t>DV ZP TT 255</t>
  </si>
  <si>
    <t>Kombiableiter Typ 1 &amp; 2</t>
  </si>
  <si>
    <t>KH35A</t>
  </si>
  <si>
    <t>KH45A</t>
  </si>
  <si>
    <t>Haupt Abzweigklemme 4-Polig Fingersicher je Pol 2x25/2x35mm²</t>
  </si>
  <si>
    <t>Haupt Abzweigklemme 5-Polig Fingersicher je Pol 2x25/2x35mm²</t>
  </si>
  <si>
    <t>Haupt Abzweigklemme 4-Polig Fingersicher je Pol 2x16/2x25mm²</t>
  </si>
  <si>
    <t>Haupt Abzweigklemme 5-Polig Fingersicher je Pol 2x16/2x25mm²</t>
  </si>
  <si>
    <t>KH24C</t>
  </si>
  <si>
    <t>KH25C</t>
  </si>
  <si>
    <t>Ferndimmer 300W Universal für alle dimmbaren Leuchtmittel inkl. LED</t>
  </si>
  <si>
    <t>EVN011</t>
  </si>
  <si>
    <t>Eberle</t>
  </si>
  <si>
    <t>SPR49070</t>
  </si>
  <si>
    <t>Speicherrelais 1-Wechsler 16A</t>
  </si>
  <si>
    <t>Kabel anschließen, Verteilungen Verdrahten, Heizung anschließen</t>
  </si>
  <si>
    <t>Gastherme Verkabeln und anschließen</t>
  </si>
  <si>
    <t>Pallets Heizung Verkabeln und anschließen</t>
  </si>
  <si>
    <t>Fernwärme Heizung Verkabeln und anschließen</t>
  </si>
  <si>
    <t>Wärmepumpe-Luft Verkabeln und anschließen</t>
  </si>
  <si>
    <t>Wärmepumpe-Boden Verkabeln und anschließen</t>
  </si>
  <si>
    <t>Fußbodenheizungsverteiler Verkabeln und anschließen</t>
  </si>
  <si>
    <t>Erstellen des Verteilungsplan</t>
  </si>
  <si>
    <t>Erstellen des Installationsplan</t>
  </si>
  <si>
    <t>Erstellen eines Elektro Pflichtenheft</t>
  </si>
  <si>
    <t>Verbinden der Dusch oder Badewanne</t>
  </si>
  <si>
    <t>Verbinden von Metallenen Bauteilen</t>
  </si>
  <si>
    <t>Erdung der Antennenanlage</t>
  </si>
  <si>
    <t>Erdung des Telefon Anschlusses</t>
  </si>
  <si>
    <t>Anmeldung beim EVU Unternehmen sowie Telekom</t>
  </si>
  <si>
    <t>Lüfter</t>
  </si>
  <si>
    <t>Maico</t>
  </si>
  <si>
    <t>ECA100IPRO</t>
  </si>
  <si>
    <t>Fehlerstromschutzschalter mit Leitungsschutzschalter B16/0,03A</t>
  </si>
  <si>
    <t>Verpackungs</t>
  </si>
  <si>
    <t>Einheit</t>
  </si>
  <si>
    <t>Allgemein</t>
  </si>
  <si>
    <t>Minuten</t>
  </si>
  <si>
    <t>Einzelpreis</t>
  </si>
  <si>
    <t>Preis</t>
  </si>
  <si>
    <t>Einbauzeit</t>
  </si>
  <si>
    <t>Minute</t>
  </si>
  <si>
    <t>Summe</t>
  </si>
  <si>
    <t>Gesamtpreis</t>
  </si>
  <si>
    <t>Verlege</t>
  </si>
  <si>
    <t>Art</t>
  </si>
  <si>
    <t>In Mauerschlitz</t>
  </si>
  <si>
    <t>In Rohr einziehen</t>
  </si>
  <si>
    <t>Installationsleitung JY(ST)Y 10x2x0,6mm²</t>
  </si>
  <si>
    <t>Installationsleitung JY(ST)Y 2x2x0,8mm²</t>
  </si>
  <si>
    <t>Installationsleitung JY(ST)Y 4x2x0,8mm²</t>
  </si>
  <si>
    <t>Installationsleitung JY(ST)Y 6x2x0,8mm²</t>
  </si>
  <si>
    <t>Gewinn</t>
  </si>
  <si>
    <t>Stuckgips</t>
  </si>
  <si>
    <t>Ansetzgips</t>
  </si>
  <si>
    <t>Blitzzement</t>
  </si>
  <si>
    <t>Fliesenkleber</t>
  </si>
  <si>
    <t>Baumaterial und Sonstiges</t>
  </si>
  <si>
    <t>15Kg</t>
  </si>
  <si>
    <t>Übergabe der Fotos von der Elektroinstallation</t>
  </si>
  <si>
    <t>Sonstiges</t>
  </si>
  <si>
    <t>Auswahl</t>
  </si>
  <si>
    <t>x</t>
  </si>
  <si>
    <t>Gewiss</t>
  </si>
  <si>
    <t>DX15016</t>
  </si>
  <si>
    <t>DX15020</t>
  </si>
  <si>
    <t>DX15025</t>
  </si>
  <si>
    <t>DX15032</t>
  </si>
  <si>
    <t>DX15040</t>
  </si>
  <si>
    <t>DX15050</t>
  </si>
  <si>
    <t>DX15063</t>
  </si>
  <si>
    <t>DX15220</t>
  </si>
  <si>
    <t>DX15420</t>
  </si>
  <si>
    <t>DX16220</t>
  </si>
  <si>
    <t>Muffe M16</t>
  </si>
  <si>
    <t>Muffe M20</t>
  </si>
  <si>
    <t>Muffe M25</t>
  </si>
  <si>
    <t>Muffe M32</t>
  </si>
  <si>
    <t>Muffe M40</t>
  </si>
  <si>
    <t>Muffe M50</t>
  </si>
  <si>
    <t>Muffe M63</t>
  </si>
  <si>
    <t>DX52016</t>
  </si>
  <si>
    <t>DX52020</t>
  </si>
  <si>
    <t>DX52025</t>
  </si>
  <si>
    <t>DX52032</t>
  </si>
  <si>
    <t>DX52040</t>
  </si>
  <si>
    <t>DX52050</t>
  </si>
  <si>
    <t>DX52063</t>
  </si>
  <si>
    <t>OBO</t>
  </si>
  <si>
    <t>Wird ohne Gewinn berechnet.</t>
  </si>
  <si>
    <t>Einweisung der Elektroanlage</t>
  </si>
  <si>
    <t>je Stück/m</t>
  </si>
  <si>
    <t>Hausanschlussschrank UP/AP</t>
  </si>
  <si>
    <t>DX24220</t>
  </si>
  <si>
    <t>GW96623</t>
  </si>
  <si>
    <t>FZ794</t>
  </si>
  <si>
    <t>Preisner</t>
  </si>
  <si>
    <t>SE33ST</t>
  </si>
  <si>
    <t>A9Z21440</t>
  </si>
  <si>
    <t>Der Gute Griff</t>
  </si>
  <si>
    <t>TAE3x6 NFN Up0</t>
  </si>
  <si>
    <t>OBO Bettermann</t>
  </si>
  <si>
    <t>Nowoplast</t>
  </si>
  <si>
    <t>NP44027</t>
  </si>
  <si>
    <t>Elektroinstallationskanal H40xB60mm RAL 9010 reinweiß</t>
  </si>
  <si>
    <t>WDK40060</t>
  </si>
  <si>
    <t>Elektroinstallationskanal H40xB60mm reinweiß</t>
  </si>
  <si>
    <t>Fränkische</t>
  </si>
  <si>
    <t>FBY-EL-F 20 sw</t>
  </si>
  <si>
    <t>Kunststoffrohr M20 schwarz 320N</t>
  </si>
  <si>
    <t>Kunststoffrohr M16 schwarz 750N</t>
  </si>
  <si>
    <t>Kunststoffrohr M20 grau 750N</t>
  </si>
  <si>
    <t>Kunststoffrohr M20 grün 750N</t>
  </si>
  <si>
    <t>Kunststoffrohr M20 blau 750N</t>
  </si>
  <si>
    <t>Kunststoffrohr M20 weiß 750N</t>
  </si>
  <si>
    <t>Kunststoffrohr M20 schwarz 750N</t>
  </si>
  <si>
    <t>Kunststoffrohr M25 grau 750N</t>
  </si>
  <si>
    <t>Kunststoffrohr M25 schwarz 750N</t>
  </si>
  <si>
    <t>Kunststoffrohr M32 schwarz 750N</t>
  </si>
  <si>
    <t>Kunststoffrohr M40 schwarz 750N</t>
  </si>
  <si>
    <t>Kunststoffrohr M50 schwarz 750N</t>
  </si>
  <si>
    <t>Kunststoffrohr M63 schwarz 750N</t>
  </si>
  <si>
    <t>FBY-EL-F 25 sw</t>
  </si>
  <si>
    <t>Sarel</t>
  </si>
  <si>
    <t>T22M</t>
  </si>
  <si>
    <t>Eltropa</t>
  </si>
  <si>
    <t>E309 NN</t>
  </si>
  <si>
    <t>Fernschalter (Stromstoßschalter)</t>
  </si>
  <si>
    <t>Schrittrelais (Stromstoßschalter)</t>
  </si>
  <si>
    <t>Kleinhuis</t>
  </si>
  <si>
    <t>HKL4060.3</t>
  </si>
  <si>
    <t>Arbeiter Std.</t>
  </si>
  <si>
    <t>30 Kg</t>
  </si>
  <si>
    <t>30Kg</t>
  </si>
  <si>
    <t>Hausanschlußkasten anklemmen</t>
  </si>
  <si>
    <t>Zählerkasten anklemmen</t>
  </si>
  <si>
    <t>Zählerkasten mit Verteilung anklemmen und Verdrahten</t>
  </si>
  <si>
    <t>Unterverteilung anklemmen und Verdrahten</t>
  </si>
  <si>
    <t>Arbeits</t>
  </si>
  <si>
    <t>Kosten</t>
  </si>
  <si>
    <t>Klauke</t>
  </si>
  <si>
    <t>Verdrahtungsbrücke 6mm² 125mm</t>
  </si>
  <si>
    <t>Verdrahtungsbrücke 6mm² 260mm</t>
  </si>
  <si>
    <t>Verbindungsdosenklemme 2x0,5-2,5mm²</t>
  </si>
  <si>
    <t>Wago</t>
  </si>
  <si>
    <t>2273-202</t>
  </si>
  <si>
    <t>Verbindungsdosenklemme 3x0,5-2,5mm²</t>
  </si>
  <si>
    <t>2273-203</t>
  </si>
  <si>
    <t>2273-205</t>
  </si>
  <si>
    <t>Verbindungsdosenklemme 5x0,5-2,5mm²</t>
  </si>
  <si>
    <t>Verbindungsdosenklemme 4x0,5-2,5mm²</t>
  </si>
  <si>
    <t>2273-204</t>
  </si>
  <si>
    <t>2273-208</t>
  </si>
  <si>
    <t>Verbindungsdosenklemme 8x0,5-2,5mm²</t>
  </si>
  <si>
    <t>224-101</t>
  </si>
  <si>
    <t>1-Leiter Leuchtenklemme 1x1-2,5mm² grau</t>
  </si>
  <si>
    <t>224-112</t>
  </si>
  <si>
    <t>2-Leiter Leuchtenklemme 2x1-2,5mm² weiß</t>
  </si>
  <si>
    <t>222-413</t>
  </si>
  <si>
    <t>222-412</t>
  </si>
  <si>
    <t>222-415</t>
  </si>
  <si>
    <t>4-Leiter Dosenklemme 4x0,8mm² grau Mikro</t>
  </si>
  <si>
    <t>243-304</t>
  </si>
  <si>
    <t>4-Leiter Dosenklemme 4x0,8mm² dunkelgrau Mikro</t>
  </si>
  <si>
    <t>243-204</t>
  </si>
  <si>
    <t>4-Leiter Dosenklemme 4x0,8mm² rot Mikro</t>
  </si>
  <si>
    <t>243-804</t>
  </si>
  <si>
    <t>4-Leiter Dosenklemme 4x0,8mm² gelb Mikro</t>
  </si>
  <si>
    <t>243-504</t>
  </si>
  <si>
    <t>8-Leiter Dosenklemme 8x0,8mm² grau Mikro</t>
  </si>
  <si>
    <t>8-Leiter Dosenklemme 8x0,8mm² dunkelgrau Mikro</t>
  </si>
  <si>
    <t>8-Leiter Dosenklemme 8x0,8mm² rot Mikro</t>
  </si>
  <si>
    <t>8-Leiter Dosenklemme 8x0,8mm² gelb Mikro</t>
  </si>
  <si>
    <t>243-208</t>
  </si>
  <si>
    <t>243-308</t>
  </si>
  <si>
    <t>243-808</t>
  </si>
  <si>
    <t>243-508</t>
  </si>
  <si>
    <t>2-Leiter Verbindungsklemme 2x0,8-2,5mm² (Hebel alt)</t>
  </si>
  <si>
    <t>3-Leiter Verbindungsklemme 3x0,8-4mm² (Hebel alt)</t>
  </si>
  <si>
    <t>5-Leiter Verbindungsklemme 5x0,8-4mm² (Hebel alt)</t>
  </si>
  <si>
    <t>2-Leiter Verbindungsklemme 2x0,8-2,5mm² (Hebel neu)</t>
  </si>
  <si>
    <t>3-Leiter Verbindungsklemme 3x0,8-4mm² (Hebel neu)</t>
  </si>
  <si>
    <t>5-Leiter Verbindungsklemme 5x0,8-4mm² (Hebel neu)</t>
  </si>
  <si>
    <t>221-412</t>
  </si>
  <si>
    <t>221-413</t>
  </si>
  <si>
    <t>221-415</t>
  </si>
  <si>
    <t>Würth</t>
  </si>
  <si>
    <t>05561115</t>
  </si>
  <si>
    <t>Krallenschelle 7-11mm/25</t>
  </si>
  <si>
    <t>2723/35</t>
  </si>
  <si>
    <t>Krallenschelle 7-11mm/35</t>
  </si>
  <si>
    <t>2723/25</t>
  </si>
  <si>
    <t>Krallenschelle 5-7mm</t>
  </si>
  <si>
    <t>Abzweigkasten AP</t>
  </si>
  <si>
    <t>Hensel</t>
  </si>
  <si>
    <t>D9025</t>
  </si>
  <si>
    <t>Putzausgleichsring D=60mm Höhe 12mm</t>
  </si>
  <si>
    <t>155-61</t>
  </si>
  <si>
    <t>Putzausgleichsring D=60mm Höhe 24mm</t>
  </si>
  <si>
    <t>155-62</t>
  </si>
  <si>
    <t>Signal Deckel für schalterdose</t>
  </si>
  <si>
    <t>1181-60</t>
  </si>
  <si>
    <t>Federdeckel für 60mm Dose</t>
  </si>
  <si>
    <t>Federdeckel für 70mm Dose</t>
  </si>
  <si>
    <t>1159-25</t>
  </si>
  <si>
    <t>1174-25</t>
  </si>
  <si>
    <t>Abzweigkasten AP mit 5-Poliger Klemme</t>
  </si>
  <si>
    <t>D9020</t>
  </si>
  <si>
    <t>D9040</t>
  </si>
  <si>
    <t>Abzweigkasten AP ohne Klemme</t>
  </si>
  <si>
    <t>D9045</t>
  </si>
  <si>
    <t>K9060</t>
  </si>
  <si>
    <t>D9065</t>
  </si>
  <si>
    <t>Optional</t>
  </si>
  <si>
    <t>Gesamt ohne MWSt.</t>
  </si>
  <si>
    <t>MWSt.</t>
  </si>
  <si>
    <t>Gesamt mit MWSt.</t>
  </si>
  <si>
    <t>mit § 13b</t>
  </si>
  <si>
    <t>Stck.</t>
  </si>
  <si>
    <t>Einzel-</t>
  </si>
  <si>
    <t>preis</t>
  </si>
  <si>
    <t>Gesamt-</t>
  </si>
  <si>
    <t>Datum, Unterschrift</t>
  </si>
  <si>
    <t>___________________________________________________</t>
  </si>
  <si>
    <t>Striebel &amp; John</t>
  </si>
  <si>
    <t>KS306</t>
  </si>
  <si>
    <t>ZE310</t>
  </si>
  <si>
    <t>S751/3-E35</t>
  </si>
  <si>
    <t>GE Power</t>
  </si>
  <si>
    <t>S91.3E35SAVN</t>
  </si>
  <si>
    <t>EP61B16</t>
  </si>
  <si>
    <t>EP63C16</t>
  </si>
  <si>
    <t>EP63B16</t>
  </si>
  <si>
    <t>LSFIB16A0,03A</t>
  </si>
  <si>
    <t>EP63C32</t>
  </si>
  <si>
    <t>EP61C16</t>
  </si>
  <si>
    <t>EVG312125</t>
  </si>
  <si>
    <t>EVG1FI+8LS</t>
  </si>
  <si>
    <t>Stromstoßschalter</t>
  </si>
  <si>
    <t>PLS1610230A</t>
  </si>
  <si>
    <t>FI400,034</t>
  </si>
  <si>
    <t>PLTSEM</t>
  </si>
  <si>
    <t>KG</t>
  </si>
  <si>
    <t>Keller1</t>
  </si>
  <si>
    <t>Keller2</t>
  </si>
  <si>
    <t>Kind</t>
  </si>
  <si>
    <t>Elektroinstallationskanal 60x110mm</t>
  </si>
  <si>
    <t>WDK60110RW</t>
  </si>
  <si>
    <t>Trennwand 60x200mm</t>
  </si>
  <si>
    <t>FBY-EL-F 16 sw</t>
  </si>
  <si>
    <t>Kunststoffrohr M25 schwarz 320N</t>
  </si>
  <si>
    <t>Zentralstück für Drehdimmer</t>
  </si>
  <si>
    <t>Universal Tastdimmer UP 1-fach</t>
  </si>
  <si>
    <t>8542 1200</t>
  </si>
  <si>
    <t>Universal Tastdimmer UP 2-fach</t>
  </si>
  <si>
    <t>8542 2100</t>
  </si>
  <si>
    <t>Taste 1-fach für Universal Tastdimmer 1-fach</t>
  </si>
  <si>
    <t>Taste 1-fach für Universal Tastdimmer 2-fach</t>
  </si>
  <si>
    <t>LK97KS700100010</t>
  </si>
  <si>
    <t>LK97KS700110010</t>
  </si>
  <si>
    <t>sensIQWS</t>
  </si>
  <si>
    <t>Mantelleitung NYM-I 7x1,5mm²</t>
  </si>
  <si>
    <t>Erdungsrohrschelle 8-22mm</t>
  </si>
  <si>
    <t>Erdungsrohrschelle 10-102mm</t>
  </si>
  <si>
    <t>E370N</t>
  </si>
  <si>
    <t>E374N</t>
  </si>
  <si>
    <t>Arbeitsstunden</t>
  </si>
  <si>
    <t>Angebot</t>
  </si>
  <si>
    <t>Regieleistung</t>
  </si>
  <si>
    <t>Regie Meisterstunde</t>
  </si>
  <si>
    <t>gelb</t>
  </si>
  <si>
    <t>Zählerschrank 2Z/1TSG/1V</t>
  </si>
  <si>
    <t xml:space="preserve"> </t>
  </si>
  <si>
    <t>Abgerechnung erfolgt nach tatsächlichem Verbrauch.</t>
  </si>
  <si>
    <t>Angebot ist nur gültig mit Unterschrift.</t>
  </si>
  <si>
    <t>Angebot Gültig bis</t>
  </si>
  <si>
    <t>Regiestunden sind geschätzt und werden nach tatsächlich geleisteten Stunden abgerechnet.</t>
  </si>
  <si>
    <t>Km</t>
  </si>
  <si>
    <t>Stück/m/Kg/h/Km</t>
  </si>
  <si>
    <t>Name:</t>
  </si>
  <si>
    <t>Straße:</t>
  </si>
  <si>
    <t>Schalterprogramm Innen:</t>
  </si>
  <si>
    <t>Schalterprogramm Außen:</t>
  </si>
  <si>
    <t>1-Familienhaus</t>
  </si>
  <si>
    <t>Händler1</t>
  </si>
  <si>
    <t>Händler2</t>
  </si>
  <si>
    <t>Händler3</t>
  </si>
  <si>
    <t>Händler4</t>
  </si>
  <si>
    <t>Händler5</t>
  </si>
  <si>
    <t>Händler6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</si>
</sst>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-* #,##0.000\ [$€-407]_-;\-* #,##0.000\ [$€-407]_-;_-* &quot;-&quot;??\ [$€-407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2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  <xf numFmtId="164" fontId="1" fillId="10" borderId="1" xfId="0" applyNumberFormat="1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1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64" fontId="1" fillId="7" borderId="9" xfId="0" applyNumberFormat="1" applyFont="1" applyFill="1" applyBorder="1" applyAlignment="1">
      <alignment horizontal="center"/>
    </xf>
    <xf numFmtId="164" fontId="1" fillId="7" borderId="10" xfId="0" applyNumberFormat="1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165" fontId="1" fillId="9" borderId="1" xfId="0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44" fontId="0" fillId="11" borderId="1" xfId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2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64" fontId="6" fillId="6" borderId="3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9" fontId="4" fillId="0" borderId="0" xfId="2" applyFont="1" applyAlignment="1">
      <alignment horizontal="right"/>
    </xf>
    <xf numFmtId="0" fontId="6" fillId="5" borderId="6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164" fontId="1" fillId="11" borderId="10" xfId="0" applyNumberFormat="1" applyFon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9" fontId="0" fillId="14" borderId="5" xfId="2" applyFont="1" applyFill="1" applyBorder="1" applyAlignment="1">
      <alignment horizontal="center" vertical="center"/>
    </xf>
    <xf numFmtId="44" fontId="0" fillId="14" borderId="5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/>
    </xf>
    <xf numFmtId="164" fontId="1" fillId="0" borderId="6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36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3629024</xdr:colOff>
      <xdr:row>1</xdr:row>
      <xdr:rowOff>200025</xdr:rowOff>
    </xdr:from>
    <xdr:to>
      <xdr:col>3</xdr:col>
      <xdr:colOff>669470</xdr:colOff>
      <xdr:row>5</xdr:row>
      <xdr:rowOff>95250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4" y="466725"/>
          <a:ext cx="327932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03"/>
  <sheetViews>
    <sheetView tabSelected="1" workbookViewId="0">
      <pane xSplit="3" ySplit="10" topLeftCell="W167" activePane="bottomRight" state="frozen"/>
      <selection pane="topRight" activeCell="D1" sqref="D1"/>
      <selection pane="bottomLeft" activeCell="A6" sqref="A6"/>
      <selection pane="bottomRight" activeCell="P4" sqref="P4"/>
    </sheetView>
  </sheetViews>
  <sheetFormatPr baseColWidth="10" defaultRowHeight="15" x14ac:dyDescent="0.25"/>
  <cols>
    <col min="1" max="1" width="59.28515625" customWidth="1"/>
    <col min="2" max="2" width="17" style="1" bestFit="1" customWidth="1"/>
    <col min="3" max="3" width="16.28515625" style="1" bestFit="1" customWidth="1"/>
    <col min="4" max="4" width="12.28515625" style="1" customWidth="1"/>
    <col min="5" max="5" width="16.7109375" style="1" customWidth="1"/>
    <col min="6" max="7" width="10.42578125" style="1" customWidth="1"/>
    <col min="8" max="8" width="7.28515625" style="1" customWidth="1"/>
    <col min="9" max="9" width="7.140625" style="1" customWidth="1"/>
    <col min="10" max="10" width="7.85546875" style="1" customWidth="1"/>
    <col min="11" max="11" width="4" style="1" customWidth="1"/>
    <col min="12" max="12" width="4.140625" style="1" customWidth="1"/>
    <col min="13" max="13" width="5.42578125" style="1" customWidth="1"/>
    <col min="14" max="14" width="7.5703125" style="1" customWidth="1"/>
    <col min="15" max="15" width="14.5703125" style="1" customWidth="1"/>
    <col min="16" max="16" width="8.42578125" style="1" customWidth="1"/>
    <col min="17" max="17" width="6.85546875" style="1" customWidth="1"/>
    <col min="18" max="18" width="4.28515625" style="1" customWidth="1"/>
    <col min="19" max="19" width="4.42578125" style="1" customWidth="1"/>
    <col min="20" max="20" width="6.42578125" style="1" customWidth="1"/>
    <col min="21" max="21" width="8.5703125" style="1" customWidth="1"/>
    <col min="22" max="22" width="5.5703125" style="1" customWidth="1"/>
    <col min="23" max="23" width="17.140625" style="1" bestFit="1" customWidth="1"/>
    <col min="24" max="24" width="12.28515625" style="1" customWidth="1"/>
    <col min="25" max="26" width="9.42578125" style="1" customWidth="1"/>
    <col min="27" max="27" width="11.140625" style="1" customWidth="1"/>
    <col min="28" max="28" width="9.42578125" style="1" customWidth="1"/>
    <col min="29" max="30" width="13.140625" style="1" customWidth="1"/>
    <col min="31" max="31" width="11.42578125" customWidth="1"/>
    <col min="32" max="32" width="10.28515625" style="1" customWidth="1"/>
    <col min="33" max="33" width="12.28515625" style="1" customWidth="1"/>
    <col min="34" max="34" width="10.7109375" style="1" customWidth="1"/>
    <col min="35" max="35" width="11" style="1" bestFit="1" customWidth="1"/>
    <col min="36" max="36" width="11" style="1" customWidth="1"/>
    <col min="37" max="37" width="11" style="1" bestFit="1" customWidth="1"/>
    <col min="38" max="38" width="12.28515625" style="1" customWidth="1"/>
    <col min="39" max="39" width="8.5703125" style="1" customWidth="1"/>
    <col min="40" max="40" width="8.7109375" style="1" customWidth="1"/>
  </cols>
  <sheetData>
    <row r="1" spans="1:40" ht="21" x14ac:dyDescent="0.35">
      <c r="A1" s="58" t="s">
        <v>694</v>
      </c>
      <c r="AE1" s="27" t="s">
        <v>479</v>
      </c>
      <c r="AG1" s="27" t="s">
        <v>468</v>
      </c>
      <c r="AI1" s="89"/>
      <c r="AJ1" s="90" t="s">
        <v>479</v>
      </c>
      <c r="AK1" s="91"/>
      <c r="AL1" s="62">
        <f ca="1">TODAY()</f>
        <v>44593</v>
      </c>
    </row>
    <row r="2" spans="1:40" ht="21.75" thickBot="1" x14ac:dyDescent="0.4">
      <c r="A2" s="58" t="s">
        <v>710</v>
      </c>
      <c r="AE2" s="99">
        <v>0.2</v>
      </c>
      <c r="AG2" s="28">
        <f>AG7/60</f>
        <v>0.33333333333333331</v>
      </c>
      <c r="AI2" s="92"/>
      <c r="AJ2" s="96">
        <f>AJ7+AK7</f>
        <v>629.29999999999995</v>
      </c>
      <c r="AK2" s="94"/>
    </row>
    <row r="3" spans="1:40" ht="16.5" thickBot="1" x14ac:dyDescent="0.3">
      <c r="A3" s="57" t="s">
        <v>706</v>
      </c>
      <c r="AI3" s="89"/>
      <c r="AJ3" s="90" t="s">
        <v>693</v>
      </c>
      <c r="AK3" s="91"/>
    </row>
    <row r="4" spans="1:40" ht="16.5" thickBot="1" x14ac:dyDescent="0.3">
      <c r="A4" s="57" t="s">
        <v>707</v>
      </c>
      <c r="AF4" s="97" t="s">
        <v>489</v>
      </c>
      <c r="AG4" s="98" t="s">
        <v>467</v>
      </c>
      <c r="AI4" s="92"/>
      <c r="AJ4" s="93">
        <f>AJ7/AG7</f>
        <v>31.464999999999996</v>
      </c>
      <c r="AK4" s="94"/>
    </row>
    <row r="5" spans="1:40" ht="15.75" thickBot="1" x14ac:dyDescent="0.3">
      <c r="A5" t="s">
        <v>708</v>
      </c>
      <c r="AE5" s="32"/>
      <c r="AG5" s="33"/>
    </row>
    <row r="6" spans="1:40" x14ac:dyDescent="0.25">
      <c r="A6" t="s">
        <v>709</v>
      </c>
      <c r="AE6" s="34" t="s">
        <v>469</v>
      </c>
      <c r="AG6" s="41" t="s">
        <v>558</v>
      </c>
      <c r="AI6" s="46" t="s">
        <v>469</v>
      </c>
      <c r="AJ6" s="46" t="s">
        <v>469</v>
      </c>
      <c r="AK6" s="46" t="s">
        <v>469</v>
      </c>
      <c r="AL6" s="51" t="s">
        <v>469</v>
      </c>
    </row>
    <row r="7" spans="1:40" ht="15.75" thickBot="1" x14ac:dyDescent="0.3">
      <c r="F7" s="106" t="s">
        <v>115</v>
      </c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8"/>
      <c r="Y7" s="18"/>
      <c r="Z7" s="18"/>
      <c r="AA7" s="18"/>
      <c r="AB7" s="18"/>
      <c r="AC7" s="18"/>
      <c r="AD7" s="18"/>
      <c r="AE7" s="35">
        <f>SUM(AE11:AE393)</f>
        <v>0</v>
      </c>
      <c r="AF7" s="18"/>
      <c r="AG7" s="100">
        <v>20</v>
      </c>
      <c r="AH7" s="18"/>
      <c r="AI7" s="95">
        <f>SUM(AI11:AI393)</f>
        <v>0</v>
      </c>
      <c r="AJ7" s="95">
        <f>SUM(AJ11:AJ393)</f>
        <v>629.29999999999995</v>
      </c>
      <c r="AK7" s="95">
        <f>SUM(AK11:AK393)</f>
        <v>0</v>
      </c>
      <c r="AL7" s="52">
        <f>SUM(AL11:AL393)</f>
        <v>0</v>
      </c>
    </row>
    <row r="8" spans="1:40" x14ac:dyDescent="0.25">
      <c r="A8" s="10" t="s">
        <v>70</v>
      </c>
      <c r="B8" s="10" t="s">
        <v>71</v>
      </c>
      <c r="C8" s="10" t="s">
        <v>72</v>
      </c>
      <c r="D8" s="10" t="s">
        <v>461</v>
      </c>
      <c r="E8" s="10" t="s">
        <v>471</v>
      </c>
      <c r="F8" s="5"/>
      <c r="G8" s="5"/>
      <c r="H8" s="88" t="s">
        <v>669</v>
      </c>
      <c r="I8" s="88" t="s">
        <v>669</v>
      </c>
      <c r="J8" s="88" t="s">
        <v>669</v>
      </c>
      <c r="K8" s="88" t="s">
        <v>669</v>
      </c>
      <c r="L8" s="5" t="s">
        <v>57</v>
      </c>
      <c r="M8" s="5" t="s">
        <v>57</v>
      </c>
      <c r="N8" s="5" t="s">
        <v>57</v>
      </c>
      <c r="O8" s="5" t="s">
        <v>57</v>
      </c>
      <c r="P8" s="5" t="s">
        <v>57</v>
      </c>
      <c r="Q8" s="5" t="s">
        <v>57</v>
      </c>
      <c r="R8" s="6" t="s">
        <v>68</v>
      </c>
      <c r="S8" s="6" t="s">
        <v>68</v>
      </c>
      <c r="T8" s="6" t="s">
        <v>68</v>
      </c>
      <c r="U8" s="6" t="s">
        <v>68</v>
      </c>
      <c r="V8" s="6" t="s">
        <v>68</v>
      </c>
      <c r="W8" s="7" t="s">
        <v>705</v>
      </c>
      <c r="X8" s="25" t="s">
        <v>466</v>
      </c>
      <c r="Y8" s="25" t="s">
        <v>466</v>
      </c>
      <c r="Z8" s="25" t="s">
        <v>466</v>
      </c>
      <c r="AA8" s="25" t="s">
        <v>466</v>
      </c>
      <c r="AB8" s="25" t="s">
        <v>466</v>
      </c>
      <c r="AC8" s="25" t="s">
        <v>466</v>
      </c>
      <c r="AD8" s="25" t="s">
        <v>466</v>
      </c>
      <c r="AE8" s="34" t="s">
        <v>479</v>
      </c>
      <c r="AF8" s="23" t="s">
        <v>467</v>
      </c>
      <c r="AG8" s="40" t="s">
        <v>467</v>
      </c>
      <c r="AH8" s="43"/>
      <c r="AI8" s="47" t="s">
        <v>70</v>
      </c>
      <c r="AJ8" s="47" t="s">
        <v>565</v>
      </c>
      <c r="AK8" s="47" t="s">
        <v>479</v>
      </c>
      <c r="AL8" s="53" t="s">
        <v>470</v>
      </c>
      <c r="AM8" s="44" t="s">
        <v>488</v>
      </c>
      <c r="AN8" s="44" t="s">
        <v>640</v>
      </c>
    </row>
    <row r="9" spans="1:40" ht="15.75" thickBot="1" x14ac:dyDescent="0.3">
      <c r="A9" s="9"/>
      <c r="B9" s="11"/>
      <c r="C9" s="11"/>
      <c r="D9" s="11" t="s">
        <v>462</v>
      </c>
      <c r="E9" s="11" t="s">
        <v>472</v>
      </c>
      <c r="F9" s="5" t="s">
        <v>463</v>
      </c>
      <c r="G9" s="5" t="s">
        <v>113</v>
      </c>
      <c r="H9" s="88" t="s">
        <v>670</v>
      </c>
      <c r="I9" s="88" t="s">
        <v>671</v>
      </c>
      <c r="J9" s="88" t="s">
        <v>58</v>
      </c>
      <c r="K9" s="88" t="s">
        <v>60</v>
      </c>
      <c r="L9" s="5" t="s">
        <v>59</v>
      </c>
      <c r="M9" s="5" t="s">
        <v>60</v>
      </c>
      <c r="N9" s="5" t="s">
        <v>62</v>
      </c>
      <c r="O9" s="5" t="s">
        <v>63</v>
      </c>
      <c r="P9" s="5" t="s">
        <v>64</v>
      </c>
      <c r="Q9" s="5" t="s">
        <v>65</v>
      </c>
      <c r="R9" s="6" t="s">
        <v>66</v>
      </c>
      <c r="S9" s="6" t="s">
        <v>60</v>
      </c>
      <c r="T9" s="6" t="s">
        <v>672</v>
      </c>
      <c r="U9" s="6" t="s">
        <v>67</v>
      </c>
      <c r="V9" s="6" t="s">
        <v>61</v>
      </c>
      <c r="W9" s="7" t="s">
        <v>69</v>
      </c>
      <c r="X9" s="25" t="s">
        <v>711</v>
      </c>
      <c r="Y9" s="25" t="s">
        <v>712</v>
      </c>
      <c r="Z9" s="25" t="s">
        <v>713</v>
      </c>
      <c r="AA9" s="25" t="s">
        <v>714</v>
      </c>
      <c r="AB9" s="25" t="s">
        <v>715</v>
      </c>
      <c r="AC9" s="25" t="s">
        <v>716</v>
      </c>
      <c r="AD9" s="25" t="s">
        <v>487</v>
      </c>
      <c r="AE9" s="34" t="s">
        <v>518</v>
      </c>
      <c r="AF9" s="23" t="s">
        <v>464</v>
      </c>
      <c r="AG9" s="23" t="s">
        <v>466</v>
      </c>
      <c r="AH9" s="43" t="s">
        <v>465</v>
      </c>
      <c r="AI9" s="48" t="s">
        <v>566</v>
      </c>
      <c r="AJ9" s="48" t="s">
        <v>566</v>
      </c>
      <c r="AK9" s="48" t="s">
        <v>70</v>
      </c>
      <c r="AL9" s="54"/>
      <c r="AM9" s="49"/>
      <c r="AN9" s="49" t="s">
        <v>645</v>
      </c>
    </row>
    <row r="10" spans="1:40" x14ac:dyDescent="0.25">
      <c r="A10" s="3" t="s">
        <v>50</v>
      </c>
      <c r="B10" s="12" t="s">
        <v>697</v>
      </c>
      <c r="C10" s="12"/>
      <c r="D10" s="12"/>
      <c r="E10" s="1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30"/>
      <c r="AH10" s="30"/>
      <c r="AI10" s="45"/>
      <c r="AJ10" s="45"/>
      <c r="AK10" s="45"/>
      <c r="AL10" s="50"/>
      <c r="AM10" s="29"/>
      <c r="AN10" s="29"/>
    </row>
    <row r="11" spans="1:40" x14ac:dyDescent="0.25">
      <c r="A11" s="2" t="s">
        <v>157</v>
      </c>
      <c r="B11" s="4" t="s">
        <v>101</v>
      </c>
      <c r="C11" s="4" t="s">
        <v>162</v>
      </c>
      <c r="D11" s="16"/>
      <c r="E11" s="15"/>
      <c r="F11" s="4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7">
        <f t="shared" ref="W11:W42" si="0">SUM(F11:V11)</f>
        <v>0</v>
      </c>
      <c r="X11" s="26"/>
      <c r="Y11" s="26"/>
      <c r="Z11" s="26"/>
      <c r="AA11" s="26"/>
      <c r="AB11" s="26"/>
      <c r="AC11" s="26"/>
      <c r="AD11" s="26"/>
      <c r="AE11" s="35" t="str">
        <f t="shared" ref="AE11:AE48" si="1">IF(W11&gt;0,MIN(X11:AD11)*$AE$2,"")</f>
        <v/>
      </c>
      <c r="AF11" s="23">
        <v>90</v>
      </c>
      <c r="AG11" s="24">
        <f>IF($AF$4="x",AF11*$AG$2,"0")</f>
        <v>30</v>
      </c>
      <c r="AH11" s="24" t="str">
        <f t="shared" ref="AH11:AH50" si="2">IF(W11&gt;0,MIN(X11:AD11)+AE11+AG11,"")</f>
        <v/>
      </c>
      <c r="AI11" s="42" t="str">
        <f>IF(W11&gt;0,MIN(X11:AD11)*W11,"")</f>
        <v/>
      </c>
      <c r="AJ11" s="42" t="str">
        <f t="shared" ref="AJ11:AJ48" si="3">IF(W11&gt;0,W11*AF11*$AG$2,"")</f>
        <v/>
      </c>
      <c r="AK11" s="42" t="str">
        <f t="shared" ref="AK11:AK48" si="4">IF(W11&gt;0,W11*AE11,"")</f>
        <v/>
      </c>
      <c r="AL11" s="24" t="str">
        <f t="shared" ref="AL11:AL50" si="5">IF(W11&gt;0,W11*AH11,"")</f>
        <v/>
      </c>
      <c r="AM11" s="36" t="str">
        <f t="shared" ref="AM11:AM89" si="6">IF(OR(W11&gt;0,AN11="x",AN11&gt;0.1),"x","")</f>
        <v/>
      </c>
      <c r="AN11" s="59"/>
    </row>
    <row r="12" spans="1:40" x14ac:dyDescent="0.25">
      <c r="A12" s="2" t="s">
        <v>698</v>
      </c>
      <c r="B12" s="39" t="s">
        <v>651</v>
      </c>
      <c r="C12" s="39" t="s">
        <v>652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7">
        <f t="shared" si="0"/>
        <v>0</v>
      </c>
      <c r="X12" s="26"/>
      <c r="Y12" s="26"/>
      <c r="Z12" s="26"/>
      <c r="AA12" s="26"/>
      <c r="AB12" s="26"/>
      <c r="AC12" s="26"/>
      <c r="AD12" s="26"/>
      <c r="AE12" s="35" t="str">
        <f t="shared" ref="AE12:AE13" si="7">IF(W12&gt;0,MIN(X12:AD12)*$AE$2,"")</f>
        <v/>
      </c>
      <c r="AF12" s="23">
        <v>90</v>
      </c>
      <c r="AG12" s="24">
        <f t="shared" ref="AG12:AG75" si="8">IF($AF$4="x",AF12*$AG$2,"0")</f>
        <v>30</v>
      </c>
      <c r="AH12" s="24" t="str">
        <f t="shared" ref="AH12:AH13" si="9">IF(W12&gt;0,MIN(X12:AD12)+AE12+AG12,"")</f>
        <v/>
      </c>
      <c r="AI12" s="42" t="str">
        <f>IF(W12&gt;0,MIN(X12:AD12)*W12,"")</f>
        <v/>
      </c>
      <c r="AJ12" s="42" t="str">
        <f t="shared" ref="AJ12:AJ13" si="10">IF(W12&gt;0,W12*AF12*$AG$2,"")</f>
        <v/>
      </c>
      <c r="AK12" s="42" t="str">
        <f t="shared" ref="AK12:AK13" si="11">IF(W12&gt;0,W12*AE12,"")</f>
        <v/>
      </c>
      <c r="AL12" s="24" t="str">
        <f t="shared" ref="AL12:AL13" si="12">IF(W12&gt;0,W12*AH12,"")</f>
        <v/>
      </c>
      <c r="AM12" s="36" t="str">
        <f t="shared" ref="AM12:AM13" si="13">IF(OR(W12&gt;0,AN12="x",AN12&gt;0.1),"x","")</f>
        <v/>
      </c>
      <c r="AN12" s="59"/>
    </row>
    <row r="13" spans="1:40" x14ac:dyDescent="0.25">
      <c r="A13" s="2" t="s">
        <v>158</v>
      </c>
      <c r="B13" s="86" t="s">
        <v>101</v>
      </c>
      <c r="C13" s="86" t="s">
        <v>161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7">
        <f t="shared" si="0"/>
        <v>0</v>
      </c>
      <c r="X13" s="26"/>
      <c r="Y13" s="26"/>
      <c r="Z13" s="26"/>
      <c r="AA13" s="26"/>
      <c r="AB13" s="26"/>
      <c r="AC13" s="26"/>
      <c r="AD13" s="26"/>
      <c r="AE13" s="35" t="str">
        <f t="shared" si="7"/>
        <v/>
      </c>
      <c r="AF13" s="23">
        <v>5</v>
      </c>
      <c r="AG13" s="24">
        <f t="shared" si="8"/>
        <v>1.6666666666666665</v>
      </c>
      <c r="AH13" s="24" t="str">
        <f t="shared" si="9"/>
        <v/>
      </c>
      <c r="AI13" s="42" t="str">
        <f t="shared" ref="AI13" si="14">IF(W13&gt;0,MIN(X13:AD13)*W13,"")</f>
        <v/>
      </c>
      <c r="AJ13" s="42" t="str">
        <f t="shared" si="10"/>
        <v/>
      </c>
      <c r="AK13" s="42" t="str">
        <f t="shared" si="11"/>
        <v/>
      </c>
      <c r="AL13" s="24" t="str">
        <f t="shared" si="12"/>
        <v/>
      </c>
      <c r="AM13" s="36" t="str">
        <f t="shared" si="13"/>
        <v/>
      </c>
      <c r="AN13" s="59"/>
    </row>
    <row r="14" spans="1:40" x14ac:dyDescent="0.25">
      <c r="A14" s="2" t="s">
        <v>158</v>
      </c>
      <c r="B14" s="86" t="s">
        <v>651</v>
      </c>
      <c r="C14" s="4" t="s">
        <v>654</v>
      </c>
      <c r="D14" s="16"/>
      <c r="E14" s="15"/>
      <c r="F14" s="4"/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7">
        <f t="shared" si="0"/>
        <v>0</v>
      </c>
      <c r="X14" s="26"/>
      <c r="Y14" s="26"/>
      <c r="Z14" s="26"/>
      <c r="AA14" s="26"/>
      <c r="AB14" s="26"/>
      <c r="AC14" s="26"/>
      <c r="AD14" s="26"/>
      <c r="AE14" s="35" t="str">
        <f t="shared" si="1"/>
        <v/>
      </c>
      <c r="AF14" s="23">
        <v>5</v>
      </c>
      <c r="AG14" s="24">
        <f t="shared" si="8"/>
        <v>1.6666666666666665</v>
      </c>
      <c r="AH14" s="24" t="str">
        <f t="shared" si="2"/>
        <v/>
      </c>
      <c r="AI14" s="42" t="str">
        <f t="shared" ref="AI14:AI90" si="15">IF(W14&gt;0,MIN(X14:AD14)*W14,"")</f>
        <v/>
      </c>
      <c r="AJ14" s="42" t="str">
        <f t="shared" si="3"/>
        <v/>
      </c>
      <c r="AK14" s="42" t="str">
        <f t="shared" si="4"/>
        <v/>
      </c>
      <c r="AL14" s="24" t="str">
        <f t="shared" si="5"/>
        <v/>
      </c>
      <c r="AM14" s="36" t="str">
        <f t="shared" si="6"/>
        <v/>
      </c>
      <c r="AN14" s="59"/>
    </row>
    <row r="15" spans="1:40" x14ac:dyDescent="0.25">
      <c r="A15" s="2" t="s">
        <v>158</v>
      </c>
      <c r="B15" s="86" t="s">
        <v>655</v>
      </c>
      <c r="C15" s="86" t="s">
        <v>656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7">
        <f t="shared" si="0"/>
        <v>0</v>
      </c>
      <c r="X15" s="26"/>
      <c r="Y15" s="26"/>
      <c r="Z15" s="26"/>
      <c r="AA15" s="26"/>
      <c r="AB15" s="26"/>
      <c r="AC15" s="26"/>
      <c r="AD15" s="26"/>
      <c r="AE15" s="35" t="str">
        <f t="shared" ref="AE15" si="16">IF(W15&gt;0,MIN(X15:AD15)*$AE$2,"")</f>
        <v/>
      </c>
      <c r="AF15" s="23">
        <v>5</v>
      </c>
      <c r="AG15" s="24">
        <f t="shared" si="8"/>
        <v>1.6666666666666665</v>
      </c>
      <c r="AH15" s="24" t="str">
        <f t="shared" ref="AH15" si="17">IF(W15&gt;0,MIN(X15:AD15)+AE15+AG15,"")</f>
        <v/>
      </c>
      <c r="AI15" s="42" t="str">
        <f t="shared" ref="AI15" si="18">IF(W15&gt;0,MIN(X15:AD15)*W15,"")</f>
        <v/>
      </c>
      <c r="AJ15" s="42" t="str">
        <f t="shared" ref="AJ15" si="19">IF(W15&gt;0,W15*AF15*$AG$2,"")</f>
        <v/>
      </c>
      <c r="AK15" s="42" t="str">
        <f t="shared" ref="AK15" si="20">IF(W15&gt;0,W15*AE15,"")</f>
        <v/>
      </c>
      <c r="AL15" s="24" t="str">
        <f t="shared" ref="AL15" si="21">IF(W15&gt;0,W15*AH15,"")</f>
        <v/>
      </c>
      <c r="AM15" s="36" t="str">
        <f t="shared" ref="AM15" si="22">IF(OR(W15&gt;0,AN15="x",AN15&gt;0.1),"x","")</f>
        <v/>
      </c>
      <c r="AN15" s="59"/>
    </row>
    <row r="16" spans="1:40" x14ac:dyDescent="0.25">
      <c r="A16" s="2" t="s">
        <v>159</v>
      </c>
      <c r="B16" s="39" t="s">
        <v>651</v>
      </c>
      <c r="C16" s="39" t="s">
        <v>653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7">
        <f t="shared" si="0"/>
        <v>0</v>
      </c>
      <c r="X16" s="26"/>
      <c r="Y16" s="26"/>
      <c r="Z16" s="26"/>
      <c r="AA16" s="26"/>
      <c r="AB16" s="26"/>
      <c r="AC16" s="26"/>
      <c r="AD16" s="26"/>
      <c r="AE16" s="35" t="str">
        <f t="shared" ref="AE16" si="23">IF(W16&gt;0,MIN(X16:AD16)*$AE$2,"")</f>
        <v/>
      </c>
      <c r="AF16" s="23">
        <v>10</v>
      </c>
      <c r="AG16" s="24">
        <f t="shared" si="8"/>
        <v>3.333333333333333</v>
      </c>
      <c r="AH16" s="24" t="str">
        <f t="shared" ref="AH16" si="24">IF(W16&gt;0,MIN(X16:AD16)+AE16+AG16,"")</f>
        <v/>
      </c>
      <c r="AI16" s="42" t="str">
        <f t="shared" ref="AI16" si="25">IF(W16&gt;0,MIN(X16:AD16)*W16,"")</f>
        <v/>
      </c>
      <c r="AJ16" s="42" t="str">
        <f t="shared" ref="AJ16" si="26">IF(W16&gt;0,W16*AF16*$AG$2,"")</f>
        <v/>
      </c>
      <c r="AK16" s="42" t="str">
        <f t="shared" ref="AK16" si="27">IF(W16&gt;0,W16*AE16,"")</f>
        <v/>
      </c>
      <c r="AL16" s="24" t="str">
        <f t="shared" ref="AL16" si="28">IF(W16&gt;0,W16*AH16,"")</f>
        <v/>
      </c>
      <c r="AM16" s="36" t="str">
        <f t="shared" ref="AM16" si="29">IF(OR(W16&gt;0,AN16="x",AN16&gt;0.1),"x","")</f>
        <v/>
      </c>
      <c r="AN16" s="59"/>
    </row>
    <row r="17" spans="1:40" x14ac:dyDescent="0.25">
      <c r="A17" s="2" t="s">
        <v>159</v>
      </c>
      <c r="B17" s="4" t="s">
        <v>101</v>
      </c>
      <c r="C17" s="4" t="s">
        <v>160</v>
      </c>
      <c r="D17" s="16"/>
      <c r="E17" s="15"/>
      <c r="F17" s="4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7">
        <f t="shared" si="0"/>
        <v>0</v>
      </c>
      <c r="X17" s="26"/>
      <c r="Y17" s="26"/>
      <c r="Z17" s="26"/>
      <c r="AA17" s="26"/>
      <c r="AB17" s="26"/>
      <c r="AC17" s="26"/>
      <c r="AD17" s="26"/>
      <c r="AE17" s="35" t="str">
        <f t="shared" si="1"/>
        <v/>
      </c>
      <c r="AF17" s="23">
        <v>10</v>
      </c>
      <c r="AG17" s="24">
        <f t="shared" si="8"/>
        <v>3.333333333333333</v>
      </c>
      <c r="AH17" s="24" t="str">
        <f t="shared" si="2"/>
        <v/>
      </c>
      <c r="AI17" s="42" t="str">
        <f t="shared" si="15"/>
        <v/>
      </c>
      <c r="AJ17" s="42" t="str">
        <f t="shared" si="3"/>
        <v/>
      </c>
      <c r="AK17" s="42" t="str">
        <f t="shared" si="4"/>
        <v/>
      </c>
      <c r="AL17" s="24" t="str">
        <f t="shared" si="5"/>
        <v/>
      </c>
      <c r="AM17" s="36" t="str">
        <f t="shared" si="6"/>
        <v/>
      </c>
      <c r="AN17" s="59"/>
    </row>
    <row r="18" spans="1:40" x14ac:dyDescent="0.25">
      <c r="A18" s="2" t="s">
        <v>519</v>
      </c>
      <c r="B18" s="15" t="s">
        <v>101</v>
      </c>
      <c r="C18" s="15" t="s">
        <v>390</v>
      </c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7">
        <f t="shared" si="0"/>
        <v>0</v>
      </c>
      <c r="X18" s="26"/>
      <c r="Y18" s="26"/>
      <c r="Z18" s="26"/>
      <c r="AA18" s="26"/>
      <c r="AB18" s="26"/>
      <c r="AC18" s="26"/>
      <c r="AD18" s="26"/>
      <c r="AE18" s="35" t="str">
        <f t="shared" si="1"/>
        <v/>
      </c>
      <c r="AF18" s="23"/>
      <c r="AG18" s="24">
        <f t="shared" si="8"/>
        <v>0</v>
      </c>
      <c r="AH18" s="24" t="str">
        <f t="shared" si="2"/>
        <v/>
      </c>
      <c r="AI18" s="42" t="str">
        <f t="shared" si="15"/>
        <v/>
      </c>
      <c r="AJ18" s="42" t="str">
        <f t="shared" si="3"/>
        <v/>
      </c>
      <c r="AK18" s="42" t="str">
        <f t="shared" si="4"/>
        <v/>
      </c>
      <c r="AL18" s="24" t="str">
        <f t="shared" si="5"/>
        <v/>
      </c>
      <c r="AM18" s="36" t="str">
        <f t="shared" si="6"/>
        <v/>
      </c>
      <c r="AN18" s="59"/>
    </row>
    <row r="19" spans="1:40" x14ac:dyDescent="0.25">
      <c r="A19" s="2" t="s">
        <v>377</v>
      </c>
      <c r="B19" s="4" t="s">
        <v>101</v>
      </c>
      <c r="C19" s="4" t="s">
        <v>362</v>
      </c>
      <c r="D19" s="16"/>
      <c r="E19" s="15"/>
      <c r="F19" s="4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7">
        <f t="shared" si="0"/>
        <v>0</v>
      </c>
      <c r="X19" s="26"/>
      <c r="Y19" s="26"/>
      <c r="Z19" s="26"/>
      <c r="AA19" s="26"/>
      <c r="AB19" s="26"/>
      <c r="AC19" s="26"/>
      <c r="AD19" s="26"/>
      <c r="AE19" s="35" t="str">
        <f t="shared" si="1"/>
        <v/>
      </c>
      <c r="AF19" s="23"/>
      <c r="AG19" s="24">
        <f t="shared" si="8"/>
        <v>0</v>
      </c>
      <c r="AH19" s="24" t="str">
        <f t="shared" si="2"/>
        <v/>
      </c>
      <c r="AI19" s="42" t="str">
        <f t="shared" si="15"/>
        <v/>
      </c>
      <c r="AJ19" s="42" t="str">
        <f t="shared" si="3"/>
        <v/>
      </c>
      <c r="AK19" s="42" t="str">
        <f t="shared" si="4"/>
        <v/>
      </c>
      <c r="AL19" s="24" t="str">
        <f t="shared" si="5"/>
        <v/>
      </c>
      <c r="AM19" s="36" t="str">
        <f t="shared" si="6"/>
        <v/>
      </c>
      <c r="AN19" s="59"/>
    </row>
    <row r="20" spans="1:40" x14ac:dyDescent="0.25">
      <c r="A20" s="2" t="s">
        <v>378</v>
      </c>
      <c r="B20" s="4" t="s">
        <v>101</v>
      </c>
      <c r="C20" s="15" t="s">
        <v>363</v>
      </c>
      <c r="D20" s="16"/>
      <c r="E20" s="15"/>
      <c r="F20" s="4"/>
      <c r="G20" s="1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7">
        <f t="shared" si="0"/>
        <v>0</v>
      </c>
      <c r="X20" s="26"/>
      <c r="Y20" s="26"/>
      <c r="Z20" s="26"/>
      <c r="AA20" s="26"/>
      <c r="AB20" s="26"/>
      <c r="AC20" s="26"/>
      <c r="AD20" s="26"/>
      <c r="AE20" s="35" t="str">
        <f t="shared" si="1"/>
        <v/>
      </c>
      <c r="AF20" s="23"/>
      <c r="AG20" s="24">
        <f t="shared" si="8"/>
        <v>0</v>
      </c>
      <c r="AH20" s="24" t="str">
        <f t="shared" si="2"/>
        <v/>
      </c>
      <c r="AI20" s="42" t="str">
        <f t="shared" si="15"/>
        <v/>
      </c>
      <c r="AJ20" s="42" t="str">
        <f t="shared" si="3"/>
        <v/>
      </c>
      <c r="AK20" s="42" t="str">
        <f t="shared" si="4"/>
        <v/>
      </c>
      <c r="AL20" s="24" t="str">
        <f t="shared" si="5"/>
        <v/>
      </c>
      <c r="AM20" s="36" t="str">
        <f t="shared" si="6"/>
        <v/>
      </c>
      <c r="AN20" s="59"/>
    </row>
    <row r="21" spans="1:40" x14ac:dyDescent="0.25">
      <c r="A21" s="2" t="s">
        <v>379</v>
      </c>
      <c r="B21" s="4" t="s">
        <v>101</v>
      </c>
      <c r="C21" s="15" t="s">
        <v>364</v>
      </c>
      <c r="D21" s="16"/>
      <c r="E21" s="15"/>
      <c r="F21" s="4"/>
      <c r="G21" s="1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7">
        <f t="shared" si="0"/>
        <v>0</v>
      </c>
      <c r="X21" s="26"/>
      <c r="Y21" s="26"/>
      <c r="Z21" s="26"/>
      <c r="AA21" s="26"/>
      <c r="AB21" s="26"/>
      <c r="AC21" s="26"/>
      <c r="AD21" s="26"/>
      <c r="AE21" s="35" t="str">
        <f t="shared" si="1"/>
        <v/>
      </c>
      <c r="AF21" s="23"/>
      <c r="AG21" s="24">
        <f t="shared" si="8"/>
        <v>0</v>
      </c>
      <c r="AH21" s="24" t="str">
        <f t="shared" si="2"/>
        <v/>
      </c>
      <c r="AI21" s="42" t="str">
        <f t="shared" si="15"/>
        <v/>
      </c>
      <c r="AJ21" s="42" t="str">
        <f t="shared" si="3"/>
        <v/>
      </c>
      <c r="AK21" s="42" t="str">
        <f t="shared" si="4"/>
        <v/>
      </c>
      <c r="AL21" s="24" t="str">
        <f t="shared" si="5"/>
        <v/>
      </c>
      <c r="AM21" s="36" t="str">
        <f t="shared" si="6"/>
        <v/>
      </c>
      <c r="AN21" s="59"/>
    </row>
    <row r="22" spans="1:40" x14ac:dyDescent="0.25">
      <c r="A22" s="2" t="s">
        <v>380</v>
      </c>
      <c r="B22" s="4" t="s">
        <v>101</v>
      </c>
      <c r="C22" s="15" t="s">
        <v>365</v>
      </c>
      <c r="D22" s="16"/>
      <c r="E22" s="15"/>
      <c r="F22" s="4"/>
      <c r="G22" s="1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7">
        <f t="shared" si="0"/>
        <v>0</v>
      </c>
      <c r="X22" s="26"/>
      <c r="Y22" s="26"/>
      <c r="Z22" s="26"/>
      <c r="AA22" s="26"/>
      <c r="AB22" s="26"/>
      <c r="AC22" s="26"/>
      <c r="AD22" s="26"/>
      <c r="AE22" s="35" t="str">
        <f t="shared" si="1"/>
        <v/>
      </c>
      <c r="AF22" s="23"/>
      <c r="AG22" s="24">
        <f t="shared" si="8"/>
        <v>0</v>
      </c>
      <c r="AH22" s="24" t="str">
        <f t="shared" si="2"/>
        <v/>
      </c>
      <c r="AI22" s="42" t="str">
        <f t="shared" si="15"/>
        <v/>
      </c>
      <c r="AJ22" s="42" t="str">
        <f t="shared" si="3"/>
        <v/>
      </c>
      <c r="AK22" s="42" t="str">
        <f t="shared" si="4"/>
        <v/>
      </c>
      <c r="AL22" s="24" t="str">
        <f t="shared" si="5"/>
        <v/>
      </c>
      <c r="AM22" s="36" t="str">
        <f t="shared" si="6"/>
        <v/>
      </c>
      <c r="AN22" s="59"/>
    </row>
    <row r="23" spans="1:40" x14ac:dyDescent="0.25">
      <c r="A23" s="2" t="s">
        <v>381</v>
      </c>
      <c r="B23" s="4" t="s">
        <v>101</v>
      </c>
      <c r="C23" s="15" t="s">
        <v>366</v>
      </c>
      <c r="D23" s="16"/>
      <c r="E23" s="15"/>
      <c r="F23" s="4"/>
      <c r="G23" s="1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7">
        <f t="shared" si="0"/>
        <v>0</v>
      </c>
      <c r="X23" s="26"/>
      <c r="Y23" s="26"/>
      <c r="Z23" s="26"/>
      <c r="AA23" s="26"/>
      <c r="AB23" s="26"/>
      <c r="AC23" s="26"/>
      <c r="AD23" s="26"/>
      <c r="AE23" s="35" t="str">
        <f t="shared" si="1"/>
        <v/>
      </c>
      <c r="AF23" s="23"/>
      <c r="AG23" s="24">
        <f t="shared" si="8"/>
        <v>0</v>
      </c>
      <c r="AH23" s="24" t="str">
        <f t="shared" si="2"/>
        <v/>
      </c>
      <c r="AI23" s="42" t="str">
        <f t="shared" si="15"/>
        <v/>
      </c>
      <c r="AJ23" s="42" t="str">
        <f t="shared" si="3"/>
        <v/>
      </c>
      <c r="AK23" s="42" t="str">
        <f t="shared" si="4"/>
        <v/>
      </c>
      <c r="AL23" s="24" t="str">
        <f t="shared" si="5"/>
        <v/>
      </c>
      <c r="AM23" s="36" t="str">
        <f t="shared" si="6"/>
        <v/>
      </c>
      <c r="AN23" s="59"/>
    </row>
    <row r="24" spans="1:40" x14ac:dyDescent="0.25">
      <c r="A24" s="2" t="s">
        <v>373</v>
      </c>
      <c r="B24" s="15" t="s">
        <v>101</v>
      </c>
      <c r="C24" s="15" t="s">
        <v>374</v>
      </c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7">
        <f t="shared" si="0"/>
        <v>0</v>
      </c>
      <c r="X24" s="26"/>
      <c r="Y24" s="26"/>
      <c r="Z24" s="26"/>
      <c r="AA24" s="26"/>
      <c r="AB24" s="26"/>
      <c r="AC24" s="26"/>
      <c r="AD24" s="26"/>
      <c r="AE24" s="35" t="str">
        <f t="shared" si="1"/>
        <v/>
      </c>
      <c r="AF24" s="23"/>
      <c r="AG24" s="24">
        <f t="shared" si="8"/>
        <v>0</v>
      </c>
      <c r="AH24" s="24" t="str">
        <f t="shared" si="2"/>
        <v/>
      </c>
      <c r="AI24" s="42" t="str">
        <f t="shared" si="15"/>
        <v/>
      </c>
      <c r="AJ24" s="42" t="str">
        <f t="shared" si="3"/>
        <v/>
      </c>
      <c r="AK24" s="42" t="str">
        <f t="shared" si="4"/>
        <v/>
      </c>
      <c r="AL24" s="24" t="str">
        <f t="shared" si="5"/>
        <v/>
      </c>
      <c r="AM24" s="36" t="str">
        <f t="shared" si="6"/>
        <v/>
      </c>
      <c r="AN24" s="59"/>
    </row>
    <row r="25" spans="1:40" x14ac:dyDescent="0.25">
      <c r="A25" s="2" t="s">
        <v>376</v>
      </c>
      <c r="B25" s="15" t="s">
        <v>101</v>
      </c>
      <c r="C25" s="15" t="s">
        <v>375</v>
      </c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7">
        <f t="shared" si="0"/>
        <v>0</v>
      </c>
      <c r="X25" s="26"/>
      <c r="Y25" s="26"/>
      <c r="Z25" s="26"/>
      <c r="AA25" s="26"/>
      <c r="AB25" s="26"/>
      <c r="AC25" s="26"/>
      <c r="AD25" s="26"/>
      <c r="AE25" s="35" t="str">
        <f t="shared" si="1"/>
        <v/>
      </c>
      <c r="AF25" s="23"/>
      <c r="AG25" s="24">
        <f t="shared" si="8"/>
        <v>0</v>
      </c>
      <c r="AH25" s="24" t="str">
        <f t="shared" si="2"/>
        <v/>
      </c>
      <c r="AI25" s="42" t="str">
        <f t="shared" si="15"/>
        <v/>
      </c>
      <c r="AJ25" s="42" t="str">
        <f t="shared" si="3"/>
        <v/>
      </c>
      <c r="AK25" s="42" t="str">
        <f t="shared" si="4"/>
        <v/>
      </c>
      <c r="AL25" s="24" t="str">
        <f t="shared" si="5"/>
        <v/>
      </c>
      <c r="AM25" s="36" t="str">
        <f t="shared" si="6"/>
        <v/>
      </c>
      <c r="AN25" s="59"/>
    </row>
    <row r="26" spans="1:40" x14ac:dyDescent="0.25">
      <c r="A26" s="2" t="s">
        <v>382</v>
      </c>
      <c r="B26" s="4" t="s">
        <v>101</v>
      </c>
      <c r="C26" s="4" t="s">
        <v>358</v>
      </c>
      <c r="D26" s="16"/>
      <c r="E26" s="15"/>
      <c r="F26" s="4"/>
      <c r="G26" s="1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7">
        <f t="shared" si="0"/>
        <v>0</v>
      </c>
      <c r="X26" s="26"/>
      <c r="Y26" s="26"/>
      <c r="Z26" s="26"/>
      <c r="AA26" s="26"/>
      <c r="AB26" s="26"/>
      <c r="AC26" s="26"/>
      <c r="AD26" s="26"/>
      <c r="AE26" s="35" t="str">
        <f t="shared" si="1"/>
        <v/>
      </c>
      <c r="AF26" s="23"/>
      <c r="AG26" s="24">
        <f t="shared" si="8"/>
        <v>0</v>
      </c>
      <c r="AH26" s="24" t="str">
        <f t="shared" si="2"/>
        <v/>
      </c>
      <c r="AI26" s="42" t="str">
        <f t="shared" si="15"/>
        <v/>
      </c>
      <c r="AJ26" s="42" t="str">
        <f t="shared" si="3"/>
        <v/>
      </c>
      <c r="AK26" s="42" t="str">
        <f t="shared" si="4"/>
        <v/>
      </c>
      <c r="AL26" s="24" t="str">
        <f t="shared" si="5"/>
        <v/>
      </c>
      <c r="AM26" s="36" t="str">
        <f t="shared" si="6"/>
        <v/>
      </c>
      <c r="AN26" s="59"/>
    </row>
    <row r="27" spans="1:40" x14ac:dyDescent="0.25">
      <c r="A27" s="2" t="s">
        <v>383</v>
      </c>
      <c r="B27" s="4" t="s">
        <v>101</v>
      </c>
      <c r="C27" s="15" t="s">
        <v>359</v>
      </c>
      <c r="D27" s="16"/>
      <c r="E27" s="15"/>
      <c r="F27" s="4"/>
      <c r="G27" s="1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7">
        <f t="shared" si="0"/>
        <v>0</v>
      </c>
      <c r="X27" s="26"/>
      <c r="Y27" s="26"/>
      <c r="Z27" s="26"/>
      <c r="AA27" s="26"/>
      <c r="AB27" s="26"/>
      <c r="AC27" s="26"/>
      <c r="AD27" s="26"/>
      <c r="AE27" s="35" t="str">
        <f t="shared" si="1"/>
        <v/>
      </c>
      <c r="AF27" s="23"/>
      <c r="AG27" s="24">
        <f t="shared" si="8"/>
        <v>0</v>
      </c>
      <c r="AH27" s="24" t="str">
        <f t="shared" si="2"/>
        <v/>
      </c>
      <c r="AI27" s="42" t="str">
        <f t="shared" si="15"/>
        <v/>
      </c>
      <c r="AJ27" s="42" t="str">
        <f t="shared" si="3"/>
        <v/>
      </c>
      <c r="AK27" s="42" t="str">
        <f t="shared" si="4"/>
        <v/>
      </c>
      <c r="AL27" s="24" t="str">
        <f t="shared" si="5"/>
        <v/>
      </c>
      <c r="AM27" s="36" t="str">
        <f t="shared" si="6"/>
        <v/>
      </c>
      <c r="AN27" s="59"/>
    </row>
    <row r="28" spans="1:40" x14ac:dyDescent="0.25">
      <c r="A28" s="2" t="s">
        <v>384</v>
      </c>
      <c r="B28" s="4" t="s">
        <v>101</v>
      </c>
      <c r="C28" s="15" t="s">
        <v>360</v>
      </c>
      <c r="D28" s="16"/>
      <c r="E28" s="15"/>
      <c r="F28" s="4"/>
      <c r="G28" s="1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7">
        <f t="shared" si="0"/>
        <v>0</v>
      </c>
      <c r="X28" s="26"/>
      <c r="Y28" s="26"/>
      <c r="Z28" s="26"/>
      <c r="AA28" s="26"/>
      <c r="AB28" s="26"/>
      <c r="AC28" s="26"/>
      <c r="AD28" s="26"/>
      <c r="AE28" s="35" t="str">
        <f t="shared" si="1"/>
        <v/>
      </c>
      <c r="AF28" s="23"/>
      <c r="AG28" s="24">
        <f t="shared" si="8"/>
        <v>0</v>
      </c>
      <c r="AH28" s="24" t="str">
        <f t="shared" si="2"/>
        <v/>
      </c>
      <c r="AI28" s="42" t="str">
        <f t="shared" si="15"/>
        <v/>
      </c>
      <c r="AJ28" s="42" t="str">
        <f t="shared" si="3"/>
        <v/>
      </c>
      <c r="AK28" s="42" t="str">
        <f t="shared" si="4"/>
        <v/>
      </c>
      <c r="AL28" s="24" t="str">
        <f t="shared" si="5"/>
        <v/>
      </c>
      <c r="AM28" s="36" t="str">
        <f t="shared" si="6"/>
        <v/>
      </c>
      <c r="AN28" s="59"/>
    </row>
    <row r="29" spans="1:40" x14ac:dyDescent="0.25">
      <c r="A29" s="2" t="s">
        <v>385</v>
      </c>
      <c r="B29" s="4" t="s">
        <v>101</v>
      </c>
      <c r="C29" s="15" t="s">
        <v>361</v>
      </c>
      <c r="D29" s="16"/>
      <c r="E29" s="15"/>
      <c r="F29" s="4"/>
      <c r="G29" s="1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7">
        <f t="shared" si="0"/>
        <v>0</v>
      </c>
      <c r="X29" s="26"/>
      <c r="Y29" s="26"/>
      <c r="Z29" s="26"/>
      <c r="AA29" s="26"/>
      <c r="AB29" s="26"/>
      <c r="AC29" s="26"/>
      <c r="AD29" s="26"/>
      <c r="AE29" s="35" t="str">
        <f t="shared" si="1"/>
        <v/>
      </c>
      <c r="AF29" s="23"/>
      <c r="AG29" s="24">
        <f t="shared" si="8"/>
        <v>0</v>
      </c>
      <c r="AH29" s="24" t="str">
        <f t="shared" si="2"/>
        <v/>
      </c>
      <c r="AI29" s="42" t="str">
        <f t="shared" si="15"/>
        <v/>
      </c>
      <c r="AJ29" s="42" t="str">
        <f t="shared" si="3"/>
        <v/>
      </c>
      <c r="AK29" s="42" t="str">
        <f t="shared" si="4"/>
        <v/>
      </c>
      <c r="AL29" s="24" t="str">
        <f t="shared" si="5"/>
        <v/>
      </c>
      <c r="AM29" s="36" t="str">
        <f t="shared" si="6"/>
        <v/>
      </c>
      <c r="AN29" s="59"/>
    </row>
    <row r="30" spans="1:40" x14ac:dyDescent="0.25">
      <c r="A30" s="2" t="s">
        <v>386</v>
      </c>
      <c r="B30" s="15" t="s">
        <v>101</v>
      </c>
      <c r="C30" s="15" t="s">
        <v>368</v>
      </c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7">
        <f t="shared" si="0"/>
        <v>0</v>
      </c>
      <c r="X30" s="26"/>
      <c r="Y30" s="26"/>
      <c r="Z30" s="26"/>
      <c r="AA30" s="26"/>
      <c r="AB30" s="26"/>
      <c r="AC30" s="26"/>
      <c r="AD30" s="26"/>
      <c r="AE30" s="35" t="str">
        <f t="shared" si="1"/>
        <v/>
      </c>
      <c r="AF30" s="23"/>
      <c r="AG30" s="24">
        <f t="shared" si="8"/>
        <v>0</v>
      </c>
      <c r="AH30" s="24" t="str">
        <f t="shared" si="2"/>
        <v/>
      </c>
      <c r="AI30" s="42" t="str">
        <f t="shared" si="15"/>
        <v/>
      </c>
      <c r="AJ30" s="42" t="str">
        <f t="shared" si="3"/>
        <v/>
      </c>
      <c r="AK30" s="42" t="str">
        <f t="shared" si="4"/>
        <v/>
      </c>
      <c r="AL30" s="24" t="str">
        <f t="shared" si="5"/>
        <v/>
      </c>
      <c r="AM30" s="36" t="str">
        <f t="shared" si="6"/>
        <v/>
      </c>
      <c r="AN30" s="59"/>
    </row>
    <row r="31" spans="1:40" x14ac:dyDescent="0.25">
      <c r="A31" s="2" t="s">
        <v>387</v>
      </c>
      <c r="B31" s="15" t="s">
        <v>101</v>
      </c>
      <c r="C31" s="15" t="s">
        <v>369</v>
      </c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7">
        <f t="shared" si="0"/>
        <v>0</v>
      </c>
      <c r="X31" s="26"/>
      <c r="Y31" s="26"/>
      <c r="Z31" s="26"/>
      <c r="AA31" s="26"/>
      <c r="AB31" s="26"/>
      <c r="AC31" s="26"/>
      <c r="AD31" s="26"/>
      <c r="AE31" s="35" t="str">
        <f t="shared" si="1"/>
        <v/>
      </c>
      <c r="AF31" s="23"/>
      <c r="AG31" s="24">
        <f t="shared" si="8"/>
        <v>0</v>
      </c>
      <c r="AH31" s="24" t="str">
        <f t="shared" si="2"/>
        <v/>
      </c>
      <c r="AI31" s="42" t="str">
        <f t="shared" si="15"/>
        <v/>
      </c>
      <c r="AJ31" s="42" t="str">
        <f t="shared" si="3"/>
        <v/>
      </c>
      <c r="AK31" s="42" t="str">
        <f t="shared" si="4"/>
        <v/>
      </c>
      <c r="AL31" s="24" t="str">
        <f t="shared" si="5"/>
        <v/>
      </c>
      <c r="AM31" s="36" t="str">
        <f t="shared" si="6"/>
        <v/>
      </c>
      <c r="AN31" s="59"/>
    </row>
    <row r="32" spans="1:40" x14ac:dyDescent="0.25">
      <c r="A32" s="2" t="s">
        <v>388</v>
      </c>
      <c r="B32" s="15" t="s">
        <v>101</v>
      </c>
      <c r="C32" s="15" t="s">
        <v>370</v>
      </c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7">
        <f t="shared" si="0"/>
        <v>0</v>
      </c>
      <c r="X32" s="26"/>
      <c r="Y32" s="26"/>
      <c r="Z32" s="26"/>
      <c r="AA32" s="26"/>
      <c r="AB32" s="26"/>
      <c r="AC32" s="26"/>
      <c r="AD32" s="26"/>
      <c r="AE32" s="35" t="str">
        <f t="shared" si="1"/>
        <v/>
      </c>
      <c r="AF32" s="23"/>
      <c r="AG32" s="24">
        <f t="shared" si="8"/>
        <v>0</v>
      </c>
      <c r="AH32" s="24" t="str">
        <f t="shared" si="2"/>
        <v/>
      </c>
      <c r="AI32" s="42" t="str">
        <f t="shared" si="15"/>
        <v/>
      </c>
      <c r="AJ32" s="42" t="str">
        <f t="shared" si="3"/>
        <v/>
      </c>
      <c r="AK32" s="42" t="str">
        <f t="shared" si="4"/>
        <v/>
      </c>
      <c r="AL32" s="24" t="str">
        <f t="shared" si="5"/>
        <v/>
      </c>
      <c r="AM32" s="36" t="str">
        <f t="shared" si="6"/>
        <v/>
      </c>
      <c r="AN32" s="59"/>
    </row>
    <row r="33" spans="1:40" x14ac:dyDescent="0.25">
      <c r="A33" s="2" t="s">
        <v>389</v>
      </c>
      <c r="B33" s="15" t="s">
        <v>101</v>
      </c>
      <c r="C33" s="15" t="s">
        <v>371</v>
      </c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7">
        <f t="shared" si="0"/>
        <v>0</v>
      </c>
      <c r="X33" s="26"/>
      <c r="Y33" s="26"/>
      <c r="Z33" s="26"/>
      <c r="AA33" s="26"/>
      <c r="AB33" s="26"/>
      <c r="AC33" s="26"/>
      <c r="AD33" s="26"/>
      <c r="AE33" s="35" t="str">
        <f t="shared" si="1"/>
        <v/>
      </c>
      <c r="AF33" s="23"/>
      <c r="AG33" s="24">
        <f t="shared" si="8"/>
        <v>0</v>
      </c>
      <c r="AH33" s="24" t="str">
        <f t="shared" si="2"/>
        <v/>
      </c>
      <c r="AI33" s="42" t="str">
        <f t="shared" si="15"/>
        <v/>
      </c>
      <c r="AJ33" s="42" t="str">
        <f t="shared" si="3"/>
        <v/>
      </c>
      <c r="AK33" s="42" t="str">
        <f t="shared" si="4"/>
        <v/>
      </c>
      <c r="AL33" s="24" t="str">
        <f t="shared" si="5"/>
        <v/>
      </c>
      <c r="AM33" s="36" t="str">
        <f t="shared" si="6"/>
        <v/>
      </c>
      <c r="AN33" s="59"/>
    </row>
    <row r="34" spans="1:40" x14ac:dyDescent="0.25">
      <c r="A34" s="2" t="s">
        <v>392</v>
      </c>
      <c r="B34" s="15" t="s">
        <v>272</v>
      </c>
      <c r="C34" s="15" t="s">
        <v>391</v>
      </c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7">
        <f t="shared" si="0"/>
        <v>0</v>
      </c>
      <c r="X34" s="26"/>
      <c r="Y34" s="26"/>
      <c r="Z34" s="26"/>
      <c r="AA34" s="26"/>
      <c r="AB34" s="26"/>
      <c r="AC34" s="26"/>
      <c r="AD34" s="26"/>
      <c r="AE34" s="35" t="str">
        <f t="shared" si="1"/>
        <v/>
      </c>
      <c r="AF34" s="23"/>
      <c r="AG34" s="24">
        <f t="shared" si="8"/>
        <v>0</v>
      </c>
      <c r="AH34" s="24" t="str">
        <f t="shared" si="2"/>
        <v/>
      </c>
      <c r="AI34" s="42" t="str">
        <f t="shared" si="15"/>
        <v/>
      </c>
      <c r="AJ34" s="42" t="str">
        <f t="shared" si="3"/>
        <v/>
      </c>
      <c r="AK34" s="42" t="str">
        <f t="shared" si="4"/>
        <v/>
      </c>
      <c r="AL34" s="24" t="str">
        <f t="shared" si="5"/>
        <v/>
      </c>
      <c r="AM34" s="36" t="str">
        <f t="shared" si="6"/>
        <v/>
      </c>
      <c r="AN34" s="59"/>
    </row>
    <row r="35" spans="1:40" x14ac:dyDescent="0.25">
      <c r="A35" s="2" t="s">
        <v>393</v>
      </c>
      <c r="B35" s="15" t="s">
        <v>272</v>
      </c>
      <c r="C35" s="15" t="s">
        <v>396</v>
      </c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7">
        <f t="shared" si="0"/>
        <v>0</v>
      </c>
      <c r="X35" s="26"/>
      <c r="Y35" s="26"/>
      <c r="Z35" s="26"/>
      <c r="AA35" s="26"/>
      <c r="AB35" s="26"/>
      <c r="AC35" s="26"/>
      <c r="AD35" s="26"/>
      <c r="AE35" s="35" t="str">
        <f t="shared" si="1"/>
        <v/>
      </c>
      <c r="AF35" s="23"/>
      <c r="AG35" s="24">
        <f t="shared" si="8"/>
        <v>0</v>
      </c>
      <c r="AH35" s="24" t="str">
        <f t="shared" si="2"/>
        <v/>
      </c>
      <c r="AI35" s="42" t="str">
        <f t="shared" si="15"/>
        <v/>
      </c>
      <c r="AJ35" s="42" t="str">
        <f t="shared" si="3"/>
        <v/>
      </c>
      <c r="AK35" s="42" t="str">
        <f t="shared" si="4"/>
        <v/>
      </c>
      <c r="AL35" s="24" t="str">
        <f t="shared" si="5"/>
        <v/>
      </c>
      <c r="AM35" s="36" t="str">
        <f t="shared" si="6"/>
        <v/>
      </c>
      <c r="AN35" s="59"/>
    </row>
    <row r="36" spans="1:40" x14ac:dyDescent="0.25">
      <c r="A36" s="2" t="s">
        <v>394</v>
      </c>
      <c r="B36" s="15" t="s">
        <v>272</v>
      </c>
      <c r="C36" s="15" t="s">
        <v>397</v>
      </c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7">
        <f t="shared" si="0"/>
        <v>0</v>
      </c>
      <c r="X36" s="26"/>
      <c r="Y36" s="26"/>
      <c r="Z36" s="26"/>
      <c r="AA36" s="26"/>
      <c r="AB36" s="26"/>
      <c r="AC36" s="26"/>
      <c r="AD36" s="26"/>
      <c r="AE36" s="35" t="str">
        <f t="shared" si="1"/>
        <v/>
      </c>
      <c r="AF36" s="23"/>
      <c r="AG36" s="24">
        <f t="shared" si="8"/>
        <v>0</v>
      </c>
      <c r="AH36" s="24" t="str">
        <f t="shared" si="2"/>
        <v/>
      </c>
      <c r="AI36" s="42" t="str">
        <f t="shared" si="15"/>
        <v/>
      </c>
      <c r="AJ36" s="42" t="str">
        <f t="shared" si="3"/>
        <v/>
      </c>
      <c r="AK36" s="42" t="str">
        <f t="shared" si="4"/>
        <v/>
      </c>
      <c r="AL36" s="24" t="str">
        <f t="shared" si="5"/>
        <v/>
      </c>
      <c r="AM36" s="36" t="str">
        <f t="shared" si="6"/>
        <v/>
      </c>
      <c r="AN36" s="59"/>
    </row>
    <row r="37" spans="1:40" x14ac:dyDescent="0.25">
      <c r="A37" s="2" t="s">
        <v>395</v>
      </c>
      <c r="B37" s="15" t="s">
        <v>272</v>
      </c>
      <c r="C37" s="15" t="s">
        <v>398</v>
      </c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7">
        <f t="shared" si="0"/>
        <v>0</v>
      </c>
      <c r="X37" s="26"/>
      <c r="Y37" s="26"/>
      <c r="Z37" s="26"/>
      <c r="AA37" s="26"/>
      <c r="AB37" s="26"/>
      <c r="AC37" s="26"/>
      <c r="AD37" s="26"/>
      <c r="AE37" s="35" t="str">
        <f t="shared" si="1"/>
        <v/>
      </c>
      <c r="AF37" s="23"/>
      <c r="AG37" s="24">
        <f t="shared" si="8"/>
        <v>0</v>
      </c>
      <c r="AH37" s="24" t="str">
        <f t="shared" si="2"/>
        <v/>
      </c>
      <c r="AI37" s="42" t="str">
        <f t="shared" si="15"/>
        <v/>
      </c>
      <c r="AJ37" s="42" t="str">
        <f t="shared" si="3"/>
        <v/>
      </c>
      <c r="AK37" s="42" t="str">
        <f t="shared" si="4"/>
        <v/>
      </c>
      <c r="AL37" s="24" t="str">
        <f t="shared" si="5"/>
        <v/>
      </c>
      <c r="AM37" s="36" t="str">
        <f t="shared" si="6"/>
        <v/>
      </c>
      <c r="AN37" s="59"/>
    </row>
    <row r="38" spans="1:40" x14ac:dyDescent="0.25">
      <c r="A38" s="2" t="s">
        <v>428</v>
      </c>
      <c r="B38" s="4" t="s">
        <v>367</v>
      </c>
      <c r="C38" s="4" t="s">
        <v>427</v>
      </c>
      <c r="D38" s="16"/>
      <c r="E38" s="15"/>
      <c r="F38" s="4"/>
      <c r="G38" s="1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7">
        <f t="shared" si="0"/>
        <v>0</v>
      </c>
      <c r="X38" s="26"/>
      <c r="Y38" s="26"/>
      <c r="Z38" s="26"/>
      <c r="AA38" s="26"/>
      <c r="AB38" s="26"/>
      <c r="AC38" s="26"/>
      <c r="AD38" s="26"/>
      <c r="AE38" s="35" t="str">
        <f t="shared" si="1"/>
        <v/>
      </c>
      <c r="AF38" s="23"/>
      <c r="AG38" s="24">
        <f t="shared" si="8"/>
        <v>0</v>
      </c>
      <c r="AH38" s="24" t="str">
        <f t="shared" si="2"/>
        <v/>
      </c>
      <c r="AI38" s="42" t="str">
        <f t="shared" si="15"/>
        <v/>
      </c>
      <c r="AJ38" s="42" t="str">
        <f t="shared" si="3"/>
        <v/>
      </c>
      <c r="AK38" s="42" t="str">
        <f t="shared" si="4"/>
        <v/>
      </c>
      <c r="AL38" s="24" t="str">
        <f t="shared" si="5"/>
        <v/>
      </c>
      <c r="AM38" s="36" t="str">
        <f t="shared" si="6"/>
        <v/>
      </c>
      <c r="AN38" s="59"/>
    </row>
    <row r="39" spans="1:40" x14ac:dyDescent="0.25">
      <c r="A39" s="2" t="s">
        <v>399</v>
      </c>
      <c r="B39" s="101" t="s">
        <v>699</v>
      </c>
      <c r="C39" s="101" t="s">
        <v>699</v>
      </c>
      <c r="D39" s="16"/>
      <c r="E39" s="15"/>
      <c r="F39" s="4"/>
      <c r="G39" s="1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7">
        <f t="shared" si="0"/>
        <v>0</v>
      </c>
      <c r="X39" s="26"/>
      <c r="Y39" s="26"/>
      <c r="Z39" s="26"/>
      <c r="AA39" s="26"/>
      <c r="AB39" s="26"/>
      <c r="AC39" s="26"/>
      <c r="AD39" s="26"/>
      <c r="AE39" s="35" t="str">
        <f t="shared" si="1"/>
        <v/>
      </c>
      <c r="AF39" s="23"/>
      <c r="AG39" s="24">
        <f t="shared" si="8"/>
        <v>0</v>
      </c>
      <c r="AH39" s="24" t="str">
        <f t="shared" si="2"/>
        <v/>
      </c>
      <c r="AI39" s="42" t="str">
        <f t="shared" si="15"/>
        <v/>
      </c>
      <c r="AJ39" s="42" t="str">
        <f t="shared" si="3"/>
        <v/>
      </c>
      <c r="AK39" s="42" t="str">
        <f t="shared" si="4"/>
        <v/>
      </c>
      <c r="AL39" s="24" t="str">
        <f t="shared" si="5"/>
        <v/>
      </c>
      <c r="AM39" s="36" t="str">
        <f t="shared" si="6"/>
        <v/>
      </c>
      <c r="AN39" s="59"/>
    </row>
    <row r="40" spans="1:40" x14ac:dyDescent="0.25">
      <c r="A40" s="2" t="s">
        <v>99</v>
      </c>
      <c r="B40" s="101" t="s">
        <v>699</v>
      </c>
      <c r="C40" s="101" t="s">
        <v>699</v>
      </c>
      <c r="D40" s="16"/>
      <c r="E40" s="15"/>
      <c r="F40" s="4"/>
      <c r="G40" s="1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7">
        <f t="shared" si="0"/>
        <v>0</v>
      </c>
      <c r="X40" s="26"/>
      <c r="Y40" s="26"/>
      <c r="Z40" s="26"/>
      <c r="AA40" s="26"/>
      <c r="AB40" s="26"/>
      <c r="AC40" s="26"/>
      <c r="AD40" s="26"/>
      <c r="AE40" s="35" t="str">
        <f t="shared" si="1"/>
        <v/>
      </c>
      <c r="AF40" s="23"/>
      <c r="AG40" s="24">
        <f t="shared" si="8"/>
        <v>0</v>
      </c>
      <c r="AH40" s="24" t="str">
        <f t="shared" si="2"/>
        <v/>
      </c>
      <c r="AI40" s="42" t="str">
        <f t="shared" si="15"/>
        <v/>
      </c>
      <c r="AJ40" s="42" t="str">
        <f t="shared" si="3"/>
        <v/>
      </c>
      <c r="AK40" s="42" t="str">
        <f t="shared" si="4"/>
        <v/>
      </c>
      <c r="AL40" s="24" t="str">
        <f t="shared" si="5"/>
        <v/>
      </c>
      <c r="AM40" s="36" t="str">
        <f t="shared" si="6"/>
        <v/>
      </c>
      <c r="AN40" s="59"/>
    </row>
    <row r="41" spans="1:40" x14ac:dyDescent="0.25">
      <c r="A41" s="2" t="s">
        <v>147</v>
      </c>
      <c r="B41" s="37" t="s">
        <v>490</v>
      </c>
      <c r="C41" s="37">
        <v>94927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7">
        <f t="shared" si="0"/>
        <v>0</v>
      </c>
      <c r="X41" s="26"/>
      <c r="Y41" s="26"/>
      <c r="Z41" s="26"/>
      <c r="AA41" s="26"/>
      <c r="AB41" s="26"/>
      <c r="AC41" s="26"/>
      <c r="AD41" s="26"/>
      <c r="AE41" s="35" t="str">
        <f t="shared" si="1"/>
        <v/>
      </c>
      <c r="AF41" s="23">
        <v>5</v>
      </c>
      <c r="AG41" s="24">
        <f t="shared" si="8"/>
        <v>1.6666666666666665</v>
      </c>
      <c r="AH41" s="24" t="str">
        <f t="shared" ref="AH41:AH42" si="30">IF(W41&gt;0,MIN(X41:AD41)+AE41+AG41,"")</f>
        <v/>
      </c>
      <c r="AI41" s="42" t="str">
        <f t="shared" si="15"/>
        <v/>
      </c>
      <c r="AJ41" s="42" t="str">
        <f t="shared" si="3"/>
        <v/>
      </c>
      <c r="AK41" s="42" t="str">
        <f t="shared" si="4"/>
        <v/>
      </c>
      <c r="AL41" s="24" t="str">
        <f t="shared" ref="AL41:AL42" si="31">IF(W41&gt;0,W41*AH41,"")</f>
        <v/>
      </c>
      <c r="AM41" s="36" t="str">
        <f t="shared" si="6"/>
        <v/>
      </c>
      <c r="AN41" s="59"/>
    </row>
    <row r="42" spans="1:40" x14ac:dyDescent="0.25">
      <c r="A42" s="2" t="s">
        <v>147</v>
      </c>
      <c r="B42" s="37" t="s">
        <v>124</v>
      </c>
      <c r="C42" s="37" t="s">
        <v>148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7">
        <f t="shared" si="0"/>
        <v>0</v>
      </c>
      <c r="X42" s="26"/>
      <c r="Y42" s="26"/>
      <c r="Z42" s="26"/>
      <c r="AA42" s="26"/>
      <c r="AB42" s="26"/>
      <c r="AC42" s="26"/>
      <c r="AD42" s="26"/>
      <c r="AE42" s="35" t="str">
        <f t="shared" si="1"/>
        <v/>
      </c>
      <c r="AF42" s="23">
        <v>5</v>
      </c>
      <c r="AG42" s="24">
        <f t="shared" si="8"/>
        <v>1.6666666666666665</v>
      </c>
      <c r="AH42" s="24" t="str">
        <f t="shared" si="30"/>
        <v/>
      </c>
      <c r="AI42" s="42" t="str">
        <f t="shared" si="15"/>
        <v/>
      </c>
      <c r="AJ42" s="42" t="str">
        <f t="shared" si="3"/>
        <v/>
      </c>
      <c r="AK42" s="42" t="str">
        <f t="shared" si="4"/>
        <v/>
      </c>
      <c r="AL42" s="24" t="str">
        <f t="shared" si="31"/>
        <v/>
      </c>
      <c r="AM42" s="36" t="str">
        <f t="shared" si="6"/>
        <v/>
      </c>
      <c r="AN42" s="59"/>
    </row>
    <row r="43" spans="1:40" x14ac:dyDescent="0.25">
      <c r="A43" s="2" t="s">
        <v>147</v>
      </c>
      <c r="B43" s="4" t="s">
        <v>124</v>
      </c>
      <c r="C43" s="4" t="s">
        <v>525</v>
      </c>
      <c r="D43" s="16"/>
      <c r="E43" s="15"/>
      <c r="F43" s="4"/>
      <c r="G43" s="1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7">
        <f t="shared" ref="W43:W74" si="32">SUM(F43:V43)</f>
        <v>0</v>
      </c>
      <c r="X43" s="26"/>
      <c r="Y43" s="26"/>
      <c r="Z43" s="26"/>
      <c r="AA43" s="26"/>
      <c r="AB43" s="26"/>
      <c r="AC43" s="26"/>
      <c r="AD43" s="26"/>
      <c r="AE43" s="35" t="str">
        <f t="shared" si="1"/>
        <v/>
      </c>
      <c r="AF43" s="23">
        <v>5</v>
      </c>
      <c r="AG43" s="24">
        <f t="shared" si="8"/>
        <v>1.6666666666666665</v>
      </c>
      <c r="AH43" s="24" t="str">
        <f t="shared" si="2"/>
        <v/>
      </c>
      <c r="AI43" s="42" t="str">
        <f t="shared" si="15"/>
        <v/>
      </c>
      <c r="AJ43" s="42" t="str">
        <f t="shared" si="3"/>
        <v/>
      </c>
      <c r="AK43" s="42" t="str">
        <f t="shared" si="4"/>
        <v/>
      </c>
      <c r="AL43" s="24" t="str">
        <f t="shared" si="5"/>
        <v/>
      </c>
      <c r="AM43" s="36" t="str">
        <f t="shared" si="6"/>
        <v/>
      </c>
      <c r="AN43" s="59"/>
    </row>
    <row r="44" spans="1:40" x14ac:dyDescent="0.25">
      <c r="A44" s="2" t="s">
        <v>147</v>
      </c>
      <c r="B44" s="86" t="s">
        <v>655</v>
      </c>
      <c r="C44" s="86" t="s">
        <v>667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7">
        <f t="shared" si="32"/>
        <v>0</v>
      </c>
      <c r="X44" s="26"/>
      <c r="Y44" s="26"/>
      <c r="Z44" s="26"/>
      <c r="AA44" s="26"/>
      <c r="AB44" s="26"/>
      <c r="AC44" s="26"/>
      <c r="AD44" s="26"/>
      <c r="AE44" s="35" t="str">
        <f t="shared" ref="AE44" si="33">IF(W44&gt;0,MIN(X44:AD44)*$AE$2,"")</f>
        <v/>
      </c>
      <c r="AF44" s="23">
        <v>5</v>
      </c>
      <c r="AG44" s="24">
        <f t="shared" si="8"/>
        <v>1.6666666666666665</v>
      </c>
      <c r="AH44" s="24" t="str">
        <f t="shared" ref="AH44" si="34">IF(W44&gt;0,MIN(X44:AD44)+AE44+AG44,"")</f>
        <v/>
      </c>
      <c r="AI44" s="42" t="str">
        <f t="shared" ref="AI44" si="35">IF(W44&gt;0,MIN(X44:AD44)*W44,"")</f>
        <v/>
      </c>
      <c r="AJ44" s="42" t="str">
        <f t="shared" ref="AJ44" si="36">IF(W44&gt;0,W44*AF44*$AG$2,"")</f>
        <v/>
      </c>
      <c r="AK44" s="42" t="str">
        <f t="shared" ref="AK44" si="37">IF(W44&gt;0,W44*AE44,"")</f>
        <v/>
      </c>
      <c r="AL44" s="24" t="str">
        <f t="shared" ref="AL44" si="38">IF(W44&gt;0,W44*AH44,"")</f>
        <v/>
      </c>
      <c r="AM44" s="36" t="str">
        <f t="shared" ref="AM44" si="39">IF(OR(W44&gt;0,AN44="x",AN44&gt;0.1),"x","")</f>
        <v/>
      </c>
      <c r="AN44" s="59"/>
    </row>
    <row r="45" spans="1:40" x14ac:dyDescent="0.25">
      <c r="A45" s="2" t="s">
        <v>460</v>
      </c>
      <c r="B45" s="4" t="s">
        <v>124</v>
      </c>
      <c r="C45" s="4" t="s">
        <v>149</v>
      </c>
      <c r="D45" s="16"/>
      <c r="E45" s="15"/>
      <c r="F45" s="4"/>
      <c r="G45" s="1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7">
        <f t="shared" si="32"/>
        <v>0</v>
      </c>
      <c r="X45" s="26"/>
      <c r="Y45" s="26"/>
      <c r="Z45" s="26"/>
      <c r="AA45" s="26"/>
      <c r="AB45" s="26"/>
      <c r="AC45" s="26"/>
      <c r="AD45" s="26"/>
      <c r="AE45" s="35" t="str">
        <f t="shared" si="1"/>
        <v/>
      </c>
      <c r="AF45" s="23">
        <v>3</v>
      </c>
      <c r="AG45" s="24">
        <f t="shared" si="8"/>
        <v>1</v>
      </c>
      <c r="AH45" s="24" t="str">
        <f t="shared" si="2"/>
        <v/>
      </c>
      <c r="AI45" s="42" t="str">
        <f t="shared" si="15"/>
        <v/>
      </c>
      <c r="AJ45" s="42" t="str">
        <f t="shared" si="3"/>
        <v/>
      </c>
      <c r="AK45" s="42" t="str">
        <f t="shared" si="4"/>
        <v/>
      </c>
      <c r="AL45" s="24" t="str">
        <f t="shared" si="5"/>
        <v/>
      </c>
      <c r="AM45" s="36" t="str">
        <f t="shared" si="6"/>
        <v/>
      </c>
      <c r="AN45" s="59"/>
    </row>
    <row r="46" spans="1:40" x14ac:dyDescent="0.25">
      <c r="A46" s="2" t="s">
        <v>460</v>
      </c>
      <c r="B46" s="86" t="s">
        <v>655</v>
      </c>
      <c r="C46" s="86" t="s">
        <v>660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7">
        <f t="shared" si="32"/>
        <v>0</v>
      </c>
      <c r="X46" s="26"/>
      <c r="Y46" s="26"/>
      <c r="Z46" s="26"/>
      <c r="AA46" s="26"/>
      <c r="AB46" s="26"/>
      <c r="AC46" s="26"/>
      <c r="AD46" s="26"/>
      <c r="AE46" s="35" t="str">
        <f t="shared" ref="AE46" si="40">IF(W46&gt;0,MIN(X46:AD46)*$AE$2,"")</f>
        <v/>
      </c>
      <c r="AF46" s="23">
        <v>3</v>
      </c>
      <c r="AG46" s="24">
        <f t="shared" si="8"/>
        <v>1</v>
      </c>
      <c r="AH46" s="24" t="str">
        <f t="shared" ref="AH46" si="41">IF(W46&gt;0,MIN(X46:AD46)+AE46+AG46,"")</f>
        <v/>
      </c>
      <c r="AI46" s="42" t="str">
        <f t="shared" ref="AI46" si="42">IF(W46&gt;0,MIN(X46:AD46)*W46,"")</f>
        <v/>
      </c>
      <c r="AJ46" s="42" t="str">
        <f t="shared" ref="AJ46" si="43">IF(W46&gt;0,W46*AF46*$AG$2,"")</f>
        <v/>
      </c>
      <c r="AK46" s="42" t="str">
        <f t="shared" ref="AK46" si="44">IF(W46&gt;0,W46*AE46,"")</f>
        <v/>
      </c>
      <c r="AL46" s="24" t="str">
        <f t="shared" ref="AL46" si="45">IF(W46&gt;0,W46*AH46,"")</f>
        <v/>
      </c>
      <c r="AM46" s="36" t="str">
        <f t="shared" ref="AM46" si="46">IF(OR(W46&gt;0,AN46="x",AN46&gt;0.1),"x","")</f>
        <v/>
      </c>
      <c r="AN46" s="59"/>
    </row>
    <row r="47" spans="1:40" x14ac:dyDescent="0.25">
      <c r="A47" s="2" t="s">
        <v>56</v>
      </c>
      <c r="B47" s="4" t="s">
        <v>124</v>
      </c>
      <c r="C47" s="4" t="s">
        <v>125</v>
      </c>
      <c r="D47" s="16"/>
      <c r="E47" s="15"/>
      <c r="F47" s="4"/>
      <c r="G47" s="15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7">
        <f t="shared" si="32"/>
        <v>0</v>
      </c>
      <c r="X47" s="26"/>
      <c r="Y47" s="26"/>
      <c r="Z47" s="26"/>
      <c r="AA47" s="26"/>
      <c r="AB47" s="26"/>
      <c r="AC47" s="26"/>
      <c r="AD47" s="26"/>
      <c r="AE47" s="35" t="str">
        <f t="shared" si="1"/>
        <v/>
      </c>
      <c r="AF47" s="23">
        <v>2</v>
      </c>
      <c r="AG47" s="24">
        <f t="shared" si="8"/>
        <v>0.66666666666666663</v>
      </c>
      <c r="AH47" s="24" t="str">
        <f t="shared" si="2"/>
        <v/>
      </c>
      <c r="AI47" s="42" t="str">
        <f t="shared" si="15"/>
        <v/>
      </c>
      <c r="AJ47" s="42" t="str">
        <f t="shared" si="3"/>
        <v/>
      </c>
      <c r="AK47" s="42" t="str">
        <f t="shared" si="4"/>
        <v/>
      </c>
      <c r="AL47" s="24" t="str">
        <f t="shared" si="5"/>
        <v/>
      </c>
      <c r="AM47" s="36" t="str">
        <f t="shared" si="6"/>
        <v/>
      </c>
      <c r="AN47" s="59"/>
    </row>
    <row r="48" spans="1:40" x14ac:dyDescent="0.25">
      <c r="A48" s="2" t="s">
        <v>5</v>
      </c>
      <c r="B48" s="4" t="s">
        <v>124</v>
      </c>
      <c r="C48" s="4" t="s">
        <v>126</v>
      </c>
      <c r="D48" s="16"/>
      <c r="E48" s="15"/>
      <c r="F48" s="4"/>
      <c r="G48" s="1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7">
        <f t="shared" si="32"/>
        <v>0</v>
      </c>
      <c r="X48" s="26"/>
      <c r="Y48" s="26"/>
      <c r="Z48" s="26"/>
      <c r="AA48" s="26"/>
      <c r="AB48" s="26"/>
      <c r="AC48" s="26"/>
      <c r="AD48" s="26"/>
      <c r="AE48" s="35" t="str">
        <f t="shared" si="1"/>
        <v/>
      </c>
      <c r="AF48" s="23">
        <v>2</v>
      </c>
      <c r="AG48" s="24">
        <f t="shared" si="8"/>
        <v>0.66666666666666663</v>
      </c>
      <c r="AH48" s="24" t="str">
        <f t="shared" si="2"/>
        <v/>
      </c>
      <c r="AI48" s="42" t="str">
        <f t="shared" si="15"/>
        <v/>
      </c>
      <c r="AJ48" s="42" t="str">
        <f t="shared" si="3"/>
        <v/>
      </c>
      <c r="AK48" s="42" t="str">
        <f t="shared" si="4"/>
        <v/>
      </c>
      <c r="AL48" s="24" t="str">
        <f t="shared" si="5"/>
        <v/>
      </c>
      <c r="AM48" s="36" t="str">
        <f t="shared" si="6"/>
        <v/>
      </c>
      <c r="AN48" s="59"/>
    </row>
    <row r="49" spans="1:40" x14ac:dyDescent="0.25">
      <c r="A49" s="2" t="s">
        <v>4</v>
      </c>
      <c r="B49" s="4" t="s">
        <v>124</v>
      </c>
      <c r="C49" s="4" t="s">
        <v>127</v>
      </c>
      <c r="D49" s="16"/>
      <c r="E49" s="15"/>
      <c r="F49" s="4"/>
      <c r="G49" s="15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7">
        <f t="shared" si="32"/>
        <v>0</v>
      </c>
      <c r="X49" s="26"/>
      <c r="Y49" s="26"/>
      <c r="Z49" s="26"/>
      <c r="AA49" s="26"/>
      <c r="AB49" s="26"/>
      <c r="AC49" s="26"/>
      <c r="AD49" s="26"/>
      <c r="AE49" s="35" t="str">
        <f t="shared" ref="AE49:AE89" si="47">IF(W49&gt;0,MIN(X49:AD49)*$AE$2,"")</f>
        <v/>
      </c>
      <c r="AF49" s="23">
        <v>2</v>
      </c>
      <c r="AG49" s="24">
        <f t="shared" si="8"/>
        <v>0.66666666666666663</v>
      </c>
      <c r="AH49" s="24" t="str">
        <f t="shared" si="2"/>
        <v/>
      </c>
      <c r="AI49" s="42" t="str">
        <f t="shared" si="15"/>
        <v/>
      </c>
      <c r="AJ49" s="42" t="str">
        <f t="shared" ref="AJ49:AJ89" si="48">IF(W49&gt;0,W49*AF49*$AG$2,"")</f>
        <v/>
      </c>
      <c r="AK49" s="42" t="str">
        <f t="shared" ref="AK49:AK89" si="49">IF(W49&gt;0,W49*AE49,"")</f>
        <v/>
      </c>
      <c r="AL49" s="24" t="str">
        <f t="shared" si="5"/>
        <v/>
      </c>
      <c r="AM49" s="36" t="str">
        <f t="shared" si="6"/>
        <v/>
      </c>
      <c r="AN49" s="59"/>
    </row>
    <row r="50" spans="1:40" x14ac:dyDescent="0.25">
      <c r="A50" s="2" t="s">
        <v>2</v>
      </c>
      <c r="B50" s="37" t="s">
        <v>490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7">
        <f t="shared" si="32"/>
        <v>0</v>
      </c>
      <c r="X50" s="26"/>
      <c r="Y50" s="26"/>
      <c r="Z50" s="26"/>
      <c r="AA50" s="26"/>
      <c r="AB50" s="26"/>
      <c r="AC50" s="26"/>
      <c r="AD50" s="26"/>
      <c r="AE50" s="35" t="str">
        <f t="shared" si="47"/>
        <v/>
      </c>
      <c r="AF50" s="23">
        <v>2</v>
      </c>
      <c r="AG50" s="24">
        <f t="shared" si="8"/>
        <v>0.66666666666666663</v>
      </c>
      <c r="AH50" s="24" t="str">
        <f t="shared" si="2"/>
        <v/>
      </c>
      <c r="AI50" s="42" t="str">
        <f t="shared" si="15"/>
        <v/>
      </c>
      <c r="AJ50" s="42" t="str">
        <f t="shared" si="48"/>
        <v/>
      </c>
      <c r="AK50" s="42" t="str">
        <f t="shared" si="49"/>
        <v/>
      </c>
      <c r="AL50" s="24" t="str">
        <f t="shared" si="5"/>
        <v/>
      </c>
      <c r="AM50" s="36" t="str">
        <f t="shared" si="6"/>
        <v/>
      </c>
      <c r="AN50" s="59"/>
    </row>
    <row r="51" spans="1:40" x14ac:dyDescent="0.25">
      <c r="A51" s="2" t="s">
        <v>2</v>
      </c>
      <c r="B51" s="4" t="s">
        <v>124</v>
      </c>
      <c r="C51" s="4" t="s">
        <v>128</v>
      </c>
      <c r="D51" s="16"/>
      <c r="E51" s="15"/>
      <c r="F51" s="4"/>
      <c r="G51" s="15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7">
        <f t="shared" si="32"/>
        <v>0</v>
      </c>
      <c r="X51" s="26"/>
      <c r="Y51" s="26"/>
      <c r="Z51" s="26"/>
      <c r="AA51" s="26"/>
      <c r="AB51" s="26"/>
      <c r="AC51" s="26"/>
      <c r="AD51" s="26"/>
      <c r="AE51" s="35" t="str">
        <f t="shared" si="47"/>
        <v/>
      </c>
      <c r="AF51" s="23">
        <v>2</v>
      </c>
      <c r="AG51" s="24">
        <f t="shared" si="8"/>
        <v>0.66666666666666663</v>
      </c>
      <c r="AH51" s="24" t="str">
        <f t="shared" ref="AH51:AH95" si="50">IF(W51&gt;0,MIN(X51:AD51)+AE51+AG51,"")</f>
        <v/>
      </c>
      <c r="AI51" s="42" t="str">
        <f t="shared" si="15"/>
        <v/>
      </c>
      <c r="AJ51" s="42" t="str">
        <f t="shared" si="48"/>
        <v/>
      </c>
      <c r="AK51" s="42" t="str">
        <f t="shared" si="49"/>
        <v/>
      </c>
      <c r="AL51" s="24" t="str">
        <f t="shared" ref="AL51:AL95" si="51">IF(W51&gt;0,W51*AH51,"")</f>
        <v/>
      </c>
      <c r="AM51" s="36" t="str">
        <f t="shared" si="6"/>
        <v/>
      </c>
      <c r="AN51" s="59"/>
    </row>
    <row r="52" spans="1:40" x14ac:dyDescent="0.25">
      <c r="A52" s="2" t="s">
        <v>2</v>
      </c>
      <c r="B52" s="86" t="s">
        <v>655</v>
      </c>
      <c r="C52" s="86" t="s">
        <v>657</v>
      </c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7">
        <f t="shared" si="32"/>
        <v>0</v>
      </c>
      <c r="X52" s="26"/>
      <c r="Y52" s="26"/>
      <c r="Z52" s="26"/>
      <c r="AA52" s="26"/>
      <c r="AB52" s="26"/>
      <c r="AC52" s="26"/>
      <c r="AD52" s="26"/>
      <c r="AE52" s="35" t="str">
        <f t="shared" ref="AE52" si="52">IF(W52&gt;0,MIN(X52:AD52)*$AE$2,"")</f>
        <v/>
      </c>
      <c r="AF52" s="23">
        <v>2</v>
      </c>
      <c r="AG52" s="24">
        <f t="shared" si="8"/>
        <v>0.66666666666666663</v>
      </c>
      <c r="AH52" s="24" t="str">
        <f t="shared" ref="AH52" si="53">IF(W52&gt;0,MIN(X52:AD52)+AE52+AG52,"")</f>
        <v/>
      </c>
      <c r="AI52" s="42" t="str">
        <f t="shared" ref="AI52" si="54">IF(W52&gt;0,MIN(X52:AD52)*W52,"")</f>
        <v/>
      </c>
      <c r="AJ52" s="42" t="str">
        <f t="shared" ref="AJ52" si="55">IF(W52&gt;0,W52*AF52*$AG$2,"")</f>
        <v/>
      </c>
      <c r="AK52" s="42" t="str">
        <f t="shared" ref="AK52" si="56">IF(W52&gt;0,W52*AE52,"")</f>
        <v/>
      </c>
      <c r="AL52" s="24" t="str">
        <f t="shared" ref="AL52" si="57">IF(W52&gt;0,W52*AH52,"")</f>
        <v/>
      </c>
      <c r="AM52" s="36" t="str">
        <f t="shared" ref="AM52" si="58">IF(OR(W52&gt;0,AN52="x",AN52&gt;0.1),"x","")</f>
        <v/>
      </c>
      <c r="AN52" s="59"/>
    </row>
    <row r="53" spans="1:40" x14ac:dyDescent="0.25">
      <c r="A53" s="2" t="s">
        <v>154</v>
      </c>
      <c r="B53" s="4" t="s">
        <v>124</v>
      </c>
      <c r="C53" s="4" t="s">
        <v>155</v>
      </c>
      <c r="D53" s="16"/>
      <c r="E53" s="15"/>
      <c r="F53" s="4"/>
      <c r="G53" s="1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7">
        <f t="shared" si="32"/>
        <v>0</v>
      </c>
      <c r="X53" s="26"/>
      <c r="Y53" s="26"/>
      <c r="Z53" s="26"/>
      <c r="AA53" s="26"/>
      <c r="AB53" s="26"/>
      <c r="AC53" s="26"/>
      <c r="AD53" s="26"/>
      <c r="AE53" s="35" t="str">
        <f t="shared" si="47"/>
        <v/>
      </c>
      <c r="AF53" s="23">
        <v>2</v>
      </c>
      <c r="AG53" s="24">
        <f t="shared" si="8"/>
        <v>0.66666666666666663</v>
      </c>
      <c r="AH53" s="24" t="str">
        <f t="shared" si="50"/>
        <v/>
      </c>
      <c r="AI53" s="42" t="str">
        <f t="shared" si="15"/>
        <v/>
      </c>
      <c r="AJ53" s="42" t="str">
        <f t="shared" si="48"/>
        <v/>
      </c>
      <c r="AK53" s="42" t="str">
        <f t="shared" si="49"/>
        <v/>
      </c>
      <c r="AL53" s="24" t="str">
        <f t="shared" si="51"/>
        <v/>
      </c>
      <c r="AM53" s="36" t="str">
        <f t="shared" si="6"/>
        <v/>
      </c>
      <c r="AN53" s="59"/>
    </row>
    <row r="54" spans="1:40" x14ac:dyDescent="0.25">
      <c r="A54" s="2" t="s">
        <v>130</v>
      </c>
      <c r="B54" s="4" t="s">
        <v>124</v>
      </c>
      <c r="C54" s="4" t="s">
        <v>145</v>
      </c>
      <c r="D54" s="16"/>
      <c r="E54" s="15"/>
      <c r="F54" s="4"/>
      <c r="G54" s="1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7">
        <f t="shared" si="32"/>
        <v>0</v>
      </c>
      <c r="X54" s="26"/>
      <c r="Y54" s="26"/>
      <c r="Z54" s="26"/>
      <c r="AA54" s="26"/>
      <c r="AB54" s="26"/>
      <c r="AC54" s="26"/>
      <c r="AD54" s="26"/>
      <c r="AE54" s="35" t="str">
        <f t="shared" si="47"/>
        <v/>
      </c>
      <c r="AF54" s="23">
        <v>2</v>
      </c>
      <c r="AG54" s="24">
        <f t="shared" si="8"/>
        <v>0.66666666666666663</v>
      </c>
      <c r="AH54" s="24" t="str">
        <f t="shared" si="50"/>
        <v/>
      </c>
      <c r="AI54" s="42" t="str">
        <f t="shared" si="15"/>
        <v/>
      </c>
      <c r="AJ54" s="42" t="str">
        <f t="shared" si="48"/>
        <v/>
      </c>
      <c r="AK54" s="42" t="str">
        <f t="shared" si="49"/>
        <v/>
      </c>
      <c r="AL54" s="24" t="str">
        <f t="shared" si="51"/>
        <v/>
      </c>
      <c r="AM54" s="36" t="str">
        <f t="shared" si="6"/>
        <v/>
      </c>
      <c r="AN54" s="59"/>
    </row>
    <row r="55" spans="1:40" x14ac:dyDescent="0.25">
      <c r="A55" s="2" t="s">
        <v>3</v>
      </c>
      <c r="B55" s="4" t="s">
        <v>124</v>
      </c>
      <c r="C55" s="4" t="s">
        <v>129</v>
      </c>
      <c r="D55" s="16"/>
      <c r="E55" s="15"/>
      <c r="F55" s="4"/>
      <c r="G55" s="15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7">
        <f t="shared" si="32"/>
        <v>0</v>
      </c>
      <c r="X55" s="26"/>
      <c r="Y55" s="26"/>
      <c r="Z55" s="26"/>
      <c r="AA55" s="26"/>
      <c r="AB55" s="26"/>
      <c r="AC55" s="26"/>
      <c r="AD55" s="26"/>
      <c r="AE55" s="35" t="str">
        <f t="shared" si="47"/>
        <v/>
      </c>
      <c r="AF55" s="23">
        <v>2</v>
      </c>
      <c r="AG55" s="24">
        <f t="shared" si="8"/>
        <v>0.66666666666666663</v>
      </c>
      <c r="AH55" s="24" t="str">
        <f t="shared" si="50"/>
        <v/>
      </c>
      <c r="AI55" s="42" t="str">
        <f t="shared" si="15"/>
        <v/>
      </c>
      <c r="AJ55" s="42" t="str">
        <f t="shared" si="48"/>
        <v/>
      </c>
      <c r="AK55" s="42" t="str">
        <f t="shared" si="49"/>
        <v/>
      </c>
      <c r="AL55" s="24" t="str">
        <f t="shared" si="51"/>
        <v/>
      </c>
      <c r="AM55" s="36" t="str">
        <f t="shared" si="6"/>
        <v/>
      </c>
      <c r="AN55" s="59"/>
    </row>
    <row r="56" spans="1:40" x14ac:dyDescent="0.25">
      <c r="A56" s="2" t="s">
        <v>3</v>
      </c>
      <c r="B56" s="86" t="s">
        <v>655</v>
      </c>
      <c r="C56" s="86" t="s">
        <v>662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7">
        <f t="shared" si="32"/>
        <v>0</v>
      </c>
      <c r="X56" s="26"/>
      <c r="Y56" s="26"/>
      <c r="Z56" s="26"/>
      <c r="AA56" s="26"/>
      <c r="AB56" s="26"/>
      <c r="AC56" s="26"/>
      <c r="AD56" s="26"/>
      <c r="AE56" s="35" t="str">
        <f t="shared" ref="AE56" si="59">IF(W56&gt;0,MIN(X56:AD56)*$AE$2,"")</f>
        <v/>
      </c>
      <c r="AF56" s="23">
        <v>2</v>
      </c>
      <c r="AG56" s="24">
        <f t="shared" si="8"/>
        <v>0.66666666666666663</v>
      </c>
      <c r="AH56" s="24" t="str">
        <f t="shared" ref="AH56" si="60">IF(W56&gt;0,MIN(X56:AD56)+AE56+AG56,"")</f>
        <v/>
      </c>
      <c r="AI56" s="42" t="str">
        <f t="shared" ref="AI56" si="61">IF(W56&gt;0,MIN(X56:AD56)*W56,"")</f>
        <v/>
      </c>
      <c r="AJ56" s="42" t="str">
        <f t="shared" ref="AJ56" si="62">IF(W56&gt;0,W56*AF56*$AG$2,"")</f>
        <v/>
      </c>
      <c r="AK56" s="42" t="str">
        <f t="shared" ref="AK56" si="63">IF(W56&gt;0,W56*AE56,"")</f>
        <v/>
      </c>
      <c r="AL56" s="24" t="str">
        <f t="shared" ref="AL56" si="64">IF(W56&gt;0,W56*AH56,"")</f>
        <v/>
      </c>
      <c r="AM56" s="36" t="str">
        <f t="shared" ref="AM56" si="65">IF(OR(W56&gt;0,AN56="x",AN56&gt;0.1),"x","")</f>
        <v/>
      </c>
      <c r="AN56" s="59"/>
    </row>
    <row r="57" spans="1:40" x14ac:dyDescent="0.25">
      <c r="A57" s="2" t="s">
        <v>1</v>
      </c>
      <c r="B57" s="4" t="s">
        <v>124</v>
      </c>
      <c r="C57" s="4" t="s">
        <v>137</v>
      </c>
      <c r="D57" s="16"/>
      <c r="E57" s="15"/>
      <c r="F57" s="4"/>
      <c r="G57" s="15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7">
        <f t="shared" si="32"/>
        <v>0</v>
      </c>
      <c r="X57" s="26"/>
      <c r="Y57" s="26"/>
      <c r="Z57" s="26"/>
      <c r="AA57" s="26"/>
      <c r="AB57" s="26"/>
      <c r="AC57" s="26"/>
      <c r="AD57" s="26"/>
      <c r="AE57" s="35" t="str">
        <f t="shared" si="47"/>
        <v/>
      </c>
      <c r="AF57" s="23">
        <v>2</v>
      </c>
      <c r="AG57" s="24">
        <f t="shared" si="8"/>
        <v>0.66666666666666663</v>
      </c>
      <c r="AH57" s="24" t="str">
        <f t="shared" si="50"/>
        <v/>
      </c>
      <c r="AI57" s="42" t="str">
        <f t="shared" si="15"/>
        <v/>
      </c>
      <c r="AJ57" s="42" t="str">
        <f t="shared" si="48"/>
        <v/>
      </c>
      <c r="AK57" s="42" t="str">
        <f t="shared" si="49"/>
        <v/>
      </c>
      <c r="AL57" s="24" t="str">
        <f t="shared" si="51"/>
        <v/>
      </c>
      <c r="AM57" s="36" t="str">
        <f t="shared" si="6"/>
        <v/>
      </c>
      <c r="AN57" s="59"/>
    </row>
    <row r="58" spans="1:40" x14ac:dyDescent="0.25">
      <c r="A58" s="2" t="s">
        <v>1</v>
      </c>
      <c r="B58" s="86" t="s">
        <v>655</v>
      </c>
      <c r="C58" s="86" t="s">
        <v>659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7">
        <f t="shared" si="32"/>
        <v>0</v>
      </c>
      <c r="X58" s="26"/>
      <c r="Y58" s="26"/>
      <c r="Z58" s="26"/>
      <c r="AA58" s="26"/>
      <c r="AB58" s="26"/>
      <c r="AC58" s="26"/>
      <c r="AD58" s="26"/>
      <c r="AE58" s="35" t="str">
        <f t="shared" ref="AE58" si="66">IF(W58&gt;0,MIN(X58:AD58)*$AE$2,"")</f>
        <v/>
      </c>
      <c r="AF58" s="23">
        <v>2</v>
      </c>
      <c r="AG58" s="24">
        <f t="shared" si="8"/>
        <v>0.66666666666666663</v>
      </c>
      <c r="AH58" s="24" t="str">
        <f t="shared" ref="AH58" si="67">IF(W58&gt;0,MIN(X58:AD58)+AE58+AG58,"")</f>
        <v/>
      </c>
      <c r="AI58" s="42" t="str">
        <f t="shared" ref="AI58" si="68">IF(W58&gt;0,MIN(X58:AD58)*W58,"")</f>
        <v/>
      </c>
      <c r="AJ58" s="42" t="str">
        <f t="shared" ref="AJ58" si="69">IF(W58&gt;0,W58*AF58*$AG$2,"")</f>
        <v/>
      </c>
      <c r="AK58" s="42" t="str">
        <f t="shared" ref="AK58" si="70">IF(W58&gt;0,W58*AE58,"")</f>
        <v/>
      </c>
      <c r="AL58" s="24" t="str">
        <f t="shared" ref="AL58" si="71">IF(W58&gt;0,W58*AH58,"")</f>
        <v/>
      </c>
      <c r="AM58" s="36" t="str">
        <f t="shared" ref="AM58" si="72">IF(OR(W58&gt;0,AN58="x",AN58&gt;0.1),"x","")</f>
        <v/>
      </c>
      <c r="AN58" s="59"/>
    </row>
    <row r="59" spans="1:40" x14ac:dyDescent="0.25">
      <c r="A59" s="2" t="s">
        <v>131</v>
      </c>
      <c r="B59" s="4" t="s">
        <v>124</v>
      </c>
      <c r="C59" s="4" t="s">
        <v>141</v>
      </c>
      <c r="D59" s="16"/>
      <c r="E59" s="15"/>
      <c r="F59" s="4"/>
      <c r="G59" s="15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7">
        <f t="shared" si="32"/>
        <v>0</v>
      </c>
      <c r="X59" s="26"/>
      <c r="Y59" s="26"/>
      <c r="Z59" s="26"/>
      <c r="AA59" s="26"/>
      <c r="AB59" s="26"/>
      <c r="AC59" s="26"/>
      <c r="AD59" s="26"/>
      <c r="AE59" s="35" t="str">
        <f t="shared" si="47"/>
        <v/>
      </c>
      <c r="AF59" s="23">
        <v>2</v>
      </c>
      <c r="AG59" s="24">
        <f t="shared" si="8"/>
        <v>0.66666666666666663</v>
      </c>
      <c r="AH59" s="24" t="str">
        <f t="shared" si="50"/>
        <v/>
      </c>
      <c r="AI59" s="42" t="str">
        <f t="shared" si="15"/>
        <v/>
      </c>
      <c r="AJ59" s="42" t="str">
        <f t="shared" si="48"/>
        <v/>
      </c>
      <c r="AK59" s="42" t="str">
        <f t="shared" si="49"/>
        <v/>
      </c>
      <c r="AL59" s="24" t="str">
        <f t="shared" si="51"/>
        <v/>
      </c>
      <c r="AM59" s="36" t="str">
        <f t="shared" si="6"/>
        <v/>
      </c>
      <c r="AN59" s="59"/>
    </row>
    <row r="60" spans="1:40" x14ac:dyDescent="0.25">
      <c r="A60" s="2" t="s">
        <v>131</v>
      </c>
      <c r="B60" s="86" t="s">
        <v>655</v>
      </c>
      <c r="C60" s="86" t="s">
        <v>658</v>
      </c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7">
        <f t="shared" si="32"/>
        <v>0</v>
      </c>
      <c r="X60" s="26"/>
      <c r="Y60" s="26"/>
      <c r="Z60" s="26"/>
      <c r="AA60" s="26"/>
      <c r="AB60" s="26"/>
      <c r="AC60" s="26"/>
      <c r="AD60" s="26"/>
      <c r="AE60" s="35" t="str">
        <f t="shared" ref="AE60" si="73">IF(W60&gt;0,MIN(X60:AD60)*$AE$2,"")</f>
        <v/>
      </c>
      <c r="AF60" s="23">
        <v>2</v>
      </c>
      <c r="AG60" s="24">
        <f t="shared" si="8"/>
        <v>0.66666666666666663</v>
      </c>
      <c r="AH60" s="24" t="str">
        <f t="shared" ref="AH60" si="74">IF(W60&gt;0,MIN(X60:AD60)+AE60+AG60,"")</f>
        <v/>
      </c>
      <c r="AI60" s="42" t="str">
        <f t="shared" ref="AI60" si="75">IF(W60&gt;0,MIN(X60:AD60)*W60,"")</f>
        <v/>
      </c>
      <c r="AJ60" s="42" t="str">
        <f t="shared" ref="AJ60" si="76">IF(W60&gt;0,W60*AF60*$AG$2,"")</f>
        <v/>
      </c>
      <c r="AK60" s="42" t="str">
        <f t="shared" ref="AK60" si="77">IF(W60&gt;0,W60*AE60,"")</f>
        <v/>
      </c>
      <c r="AL60" s="24" t="str">
        <f t="shared" ref="AL60" si="78">IF(W60&gt;0,W60*AH60,"")</f>
        <v/>
      </c>
      <c r="AM60" s="36" t="str">
        <f t="shared" ref="AM60" si="79">IF(OR(W60&gt;0,AN60="x",AN60&gt;0.1),"x","")</f>
        <v/>
      </c>
      <c r="AN60" s="59"/>
    </row>
    <row r="61" spans="1:40" x14ac:dyDescent="0.25">
      <c r="A61" s="2" t="s">
        <v>133</v>
      </c>
      <c r="B61" s="4" t="s">
        <v>124</v>
      </c>
      <c r="C61" s="4" t="s">
        <v>138</v>
      </c>
      <c r="D61" s="16"/>
      <c r="E61" s="15"/>
      <c r="F61" s="4"/>
      <c r="G61" s="15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7">
        <f t="shared" si="32"/>
        <v>0</v>
      </c>
      <c r="X61" s="26"/>
      <c r="Y61" s="26"/>
      <c r="Z61" s="26"/>
      <c r="AA61" s="26"/>
      <c r="AB61" s="26"/>
      <c r="AC61" s="26"/>
      <c r="AD61" s="26"/>
      <c r="AE61" s="35" t="str">
        <f t="shared" si="47"/>
        <v/>
      </c>
      <c r="AF61" s="23">
        <v>2</v>
      </c>
      <c r="AG61" s="24">
        <f t="shared" si="8"/>
        <v>0.66666666666666663</v>
      </c>
      <c r="AH61" s="24" t="str">
        <f t="shared" si="50"/>
        <v/>
      </c>
      <c r="AI61" s="42" t="str">
        <f t="shared" si="15"/>
        <v/>
      </c>
      <c r="AJ61" s="42" t="str">
        <f t="shared" si="48"/>
        <v/>
      </c>
      <c r="AK61" s="42" t="str">
        <f t="shared" si="49"/>
        <v/>
      </c>
      <c r="AL61" s="24" t="str">
        <f t="shared" si="51"/>
        <v/>
      </c>
      <c r="AM61" s="36" t="str">
        <f t="shared" si="6"/>
        <v/>
      </c>
      <c r="AN61" s="59"/>
    </row>
    <row r="62" spans="1:40" x14ac:dyDescent="0.25">
      <c r="A62" s="2" t="s">
        <v>134</v>
      </c>
      <c r="B62" s="4" t="s">
        <v>124</v>
      </c>
      <c r="C62" s="4" t="s">
        <v>142</v>
      </c>
      <c r="D62" s="16"/>
      <c r="E62" s="15"/>
      <c r="F62" s="4"/>
      <c r="G62" s="15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7">
        <f t="shared" si="32"/>
        <v>0</v>
      </c>
      <c r="X62" s="26"/>
      <c r="Y62" s="26"/>
      <c r="Z62" s="26"/>
      <c r="AA62" s="26"/>
      <c r="AB62" s="26"/>
      <c r="AC62" s="26"/>
      <c r="AD62" s="26"/>
      <c r="AE62" s="35" t="str">
        <f t="shared" si="47"/>
        <v/>
      </c>
      <c r="AF62" s="23">
        <v>2</v>
      </c>
      <c r="AG62" s="24">
        <f t="shared" si="8"/>
        <v>0.66666666666666663</v>
      </c>
      <c r="AH62" s="24" t="str">
        <f t="shared" si="50"/>
        <v/>
      </c>
      <c r="AI62" s="42" t="str">
        <f t="shared" si="15"/>
        <v/>
      </c>
      <c r="AJ62" s="42" t="str">
        <f t="shared" si="48"/>
        <v/>
      </c>
      <c r="AK62" s="42" t="str">
        <f t="shared" si="49"/>
        <v/>
      </c>
      <c r="AL62" s="24" t="str">
        <f t="shared" si="51"/>
        <v/>
      </c>
      <c r="AM62" s="36" t="str">
        <f t="shared" si="6"/>
        <v/>
      </c>
      <c r="AN62" s="59"/>
    </row>
    <row r="63" spans="1:40" x14ac:dyDescent="0.25">
      <c r="A63" s="2" t="s">
        <v>135</v>
      </c>
      <c r="B63" s="4" t="s">
        <v>124</v>
      </c>
      <c r="C63" s="4" t="s">
        <v>139</v>
      </c>
      <c r="D63" s="16"/>
      <c r="E63" s="15"/>
      <c r="F63" s="4"/>
      <c r="G63" s="15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7">
        <f t="shared" si="32"/>
        <v>0</v>
      </c>
      <c r="X63" s="26"/>
      <c r="Y63" s="26"/>
      <c r="Z63" s="26"/>
      <c r="AA63" s="26"/>
      <c r="AB63" s="26"/>
      <c r="AC63" s="26"/>
      <c r="AD63" s="26"/>
      <c r="AE63" s="35" t="str">
        <f t="shared" si="47"/>
        <v/>
      </c>
      <c r="AF63" s="23">
        <v>2</v>
      </c>
      <c r="AG63" s="24">
        <f t="shared" si="8"/>
        <v>0.66666666666666663</v>
      </c>
      <c r="AH63" s="24" t="str">
        <f t="shared" si="50"/>
        <v/>
      </c>
      <c r="AI63" s="42" t="str">
        <f t="shared" si="15"/>
        <v/>
      </c>
      <c r="AJ63" s="42" t="str">
        <f t="shared" si="48"/>
        <v/>
      </c>
      <c r="AK63" s="42" t="str">
        <f t="shared" si="49"/>
        <v/>
      </c>
      <c r="AL63" s="24" t="str">
        <f t="shared" si="51"/>
        <v/>
      </c>
      <c r="AM63" s="36" t="str">
        <f t="shared" si="6"/>
        <v/>
      </c>
      <c r="AN63" s="59"/>
    </row>
    <row r="64" spans="1:40" x14ac:dyDescent="0.25">
      <c r="A64" s="2" t="s">
        <v>136</v>
      </c>
      <c r="B64" s="4" t="s">
        <v>124</v>
      </c>
      <c r="C64" s="4" t="s">
        <v>143</v>
      </c>
      <c r="D64" s="16"/>
      <c r="E64" s="15"/>
      <c r="F64" s="4"/>
      <c r="G64" s="15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7">
        <f t="shared" si="32"/>
        <v>0</v>
      </c>
      <c r="X64" s="26"/>
      <c r="Y64" s="26"/>
      <c r="Z64" s="26"/>
      <c r="AA64" s="26"/>
      <c r="AB64" s="26"/>
      <c r="AC64" s="26"/>
      <c r="AD64" s="26"/>
      <c r="AE64" s="35" t="str">
        <f t="shared" si="47"/>
        <v/>
      </c>
      <c r="AF64" s="23">
        <v>2</v>
      </c>
      <c r="AG64" s="24">
        <f t="shared" si="8"/>
        <v>0.66666666666666663</v>
      </c>
      <c r="AH64" s="24" t="str">
        <f t="shared" si="50"/>
        <v/>
      </c>
      <c r="AI64" s="42" t="str">
        <f t="shared" si="15"/>
        <v/>
      </c>
      <c r="AJ64" s="42" t="str">
        <f t="shared" si="48"/>
        <v/>
      </c>
      <c r="AK64" s="42" t="str">
        <f t="shared" si="49"/>
        <v/>
      </c>
      <c r="AL64" s="24" t="str">
        <f t="shared" si="51"/>
        <v/>
      </c>
      <c r="AM64" s="36" t="str">
        <f t="shared" si="6"/>
        <v/>
      </c>
      <c r="AN64" s="59"/>
    </row>
    <row r="65" spans="1:40" x14ac:dyDescent="0.25">
      <c r="A65" s="2" t="s">
        <v>0</v>
      </c>
      <c r="B65" s="4" t="s">
        <v>124</v>
      </c>
      <c r="C65" s="4" t="s">
        <v>140</v>
      </c>
      <c r="D65" s="16"/>
      <c r="E65" s="15"/>
      <c r="F65" s="4"/>
      <c r="G65" s="15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7">
        <f t="shared" si="32"/>
        <v>0</v>
      </c>
      <c r="X65" s="26"/>
      <c r="Y65" s="26"/>
      <c r="Z65" s="26"/>
      <c r="AA65" s="26"/>
      <c r="AB65" s="26"/>
      <c r="AC65" s="26"/>
      <c r="AD65" s="26"/>
      <c r="AE65" s="35" t="str">
        <f t="shared" si="47"/>
        <v/>
      </c>
      <c r="AF65" s="23">
        <v>2</v>
      </c>
      <c r="AG65" s="24">
        <f t="shared" si="8"/>
        <v>0.66666666666666663</v>
      </c>
      <c r="AH65" s="24" t="str">
        <f t="shared" si="50"/>
        <v/>
      </c>
      <c r="AI65" s="42" t="str">
        <f t="shared" si="15"/>
        <v/>
      </c>
      <c r="AJ65" s="42" t="str">
        <f t="shared" si="48"/>
        <v/>
      </c>
      <c r="AK65" s="42" t="str">
        <f t="shared" si="49"/>
        <v/>
      </c>
      <c r="AL65" s="24" t="str">
        <f t="shared" si="51"/>
        <v/>
      </c>
      <c r="AM65" s="36" t="str">
        <f t="shared" si="6"/>
        <v/>
      </c>
      <c r="AN65" s="59"/>
    </row>
    <row r="66" spans="1:40" x14ac:dyDescent="0.25">
      <c r="A66" s="2" t="s">
        <v>132</v>
      </c>
      <c r="B66" s="4" t="s">
        <v>124</v>
      </c>
      <c r="C66" s="4" t="s">
        <v>144</v>
      </c>
      <c r="D66" s="16"/>
      <c r="E66" s="15"/>
      <c r="F66" s="4"/>
      <c r="G66" s="15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7">
        <f t="shared" si="32"/>
        <v>0</v>
      </c>
      <c r="X66" s="26"/>
      <c r="Y66" s="26"/>
      <c r="Z66" s="26"/>
      <c r="AA66" s="26"/>
      <c r="AB66" s="26"/>
      <c r="AC66" s="26"/>
      <c r="AD66" s="26"/>
      <c r="AE66" s="35" t="str">
        <f t="shared" si="47"/>
        <v/>
      </c>
      <c r="AF66" s="23">
        <v>2</v>
      </c>
      <c r="AG66" s="24">
        <f t="shared" si="8"/>
        <v>0.66666666666666663</v>
      </c>
      <c r="AH66" s="24" t="str">
        <f t="shared" si="50"/>
        <v/>
      </c>
      <c r="AI66" s="42" t="str">
        <f t="shared" si="15"/>
        <v/>
      </c>
      <c r="AJ66" s="42" t="str">
        <f t="shared" si="48"/>
        <v/>
      </c>
      <c r="AK66" s="42" t="str">
        <f t="shared" si="49"/>
        <v/>
      </c>
      <c r="AL66" s="24" t="str">
        <f t="shared" si="51"/>
        <v/>
      </c>
      <c r="AM66" s="36" t="str">
        <f t="shared" si="6"/>
        <v/>
      </c>
      <c r="AN66" s="59"/>
    </row>
    <row r="67" spans="1:40" x14ac:dyDescent="0.25">
      <c r="A67" s="2" t="s">
        <v>132</v>
      </c>
      <c r="B67" s="86" t="s">
        <v>655</v>
      </c>
      <c r="C67" s="86" t="s">
        <v>661</v>
      </c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7">
        <f t="shared" si="32"/>
        <v>0</v>
      </c>
      <c r="X67" s="26"/>
      <c r="Y67" s="26"/>
      <c r="Z67" s="26"/>
      <c r="AA67" s="26"/>
      <c r="AB67" s="26"/>
      <c r="AC67" s="26"/>
      <c r="AD67" s="26"/>
      <c r="AE67" s="35" t="str">
        <f t="shared" ref="AE67" si="80">IF(W67&gt;0,MIN(X67:AD67)*$AE$2,"")</f>
        <v/>
      </c>
      <c r="AF67" s="23">
        <v>2</v>
      </c>
      <c r="AG67" s="24">
        <f t="shared" si="8"/>
        <v>0.66666666666666663</v>
      </c>
      <c r="AH67" s="24" t="str">
        <f t="shared" ref="AH67" si="81">IF(W67&gt;0,MIN(X67:AD67)+AE67+AG67,"")</f>
        <v/>
      </c>
      <c r="AI67" s="42" t="str">
        <f t="shared" ref="AI67" si="82">IF(W67&gt;0,MIN(X67:AD67)*W67,"")</f>
        <v/>
      </c>
      <c r="AJ67" s="42" t="str">
        <f t="shared" ref="AJ67" si="83">IF(W67&gt;0,W67*AF67*$AG$2,"")</f>
        <v/>
      </c>
      <c r="AK67" s="42" t="str">
        <f t="shared" ref="AK67" si="84">IF(W67&gt;0,W67*AE67,"")</f>
        <v/>
      </c>
      <c r="AL67" s="24" t="str">
        <f t="shared" ref="AL67" si="85">IF(W67&gt;0,W67*AH67,"")</f>
        <v/>
      </c>
      <c r="AM67" s="36" t="str">
        <f t="shared" ref="AM67" si="86">IF(OR(W67&gt;0,AN67="x",AN67&gt;0.1),"x","")</f>
        <v/>
      </c>
      <c r="AN67" s="59"/>
    </row>
    <row r="68" spans="1:40" x14ac:dyDescent="0.25">
      <c r="A68" s="2" t="s">
        <v>441</v>
      </c>
      <c r="B68" s="15" t="s">
        <v>439</v>
      </c>
      <c r="C68" s="15" t="s">
        <v>440</v>
      </c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7">
        <f t="shared" si="32"/>
        <v>0</v>
      </c>
      <c r="X68" s="26"/>
      <c r="Y68" s="26"/>
      <c r="Z68" s="26"/>
      <c r="AA68" s="26"/>
      <c r="AB68" s="26"/>
      <c r="AC68" s="26"/>
      <c r="AD68" s="26"/>
      <c r="AE68" s="35" t="str">
        <f t="shared" si="47"/>
        <v/>
      </c>
      <c r="AF68" s="23"/>
      <c r="AG68" s="24">
        <f t="shared" si="8"/>
        <v>0</v>
      </c>
      <c r="AH68" s="24" t="str">
        <f t="shared" si="50"/>
        <v/>
      </c>
      <c r="AI68" s="42" t="str">
        <f t="shared" si="15"/>
        <v/>
      </c>
      <c r="AJ68" s="42" t="str">
        <f t="shared" si="48"/>
        <v/>
      </c>
      <c r="AK68" s="42" t="str">
        <f t="shared" si="49"/>
        <v/>
      </c>
      <c r="AL68" s="24" t="str">
        <f t="shared" si="51"/>
        <v/>
      </c>
      <c r="AM68" s="36" t="str">
        <f t="shared" si="6"/>
        <v/>
      </c>
      <c r="AN68" s="59"/>
    </row>
    <row r="69" spans="1:40" x14ac:dyDescent="0.25">
      <c r="A69" s="2" t="s">
        <v>555</v>
      </c>
      <c r="B69" s="37" t="s">
        <v>490</v>
      </c>
      <c r="C69" s="37" t="s">
        <v>521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7">
        <f t="shared" si="32"/>
        <v>0</v>
      </c>
      <c r="X69" s="26"/>
      <c r="Y69" s="26"/>
      <c r="Z69" s="26"/>
      <c r="AA69" s="26"/>
      <c r="AB69" s="26"/>
      <c r="AC69" s="26"/>
      <c r="AD69" s="26"/>
      <c r="AE69" s="35" t="str">
        <f t="shared" si="47"/>
        <v/>
      </c>
      <c r="AF69" s="23">
        <v>1</v>
      </c>
      <c r="AG69" s="24">
        <f t="shared" si="8"/>
        <v>0.33333333333333331</v>
      </c>
      <c r="AH69" s="24" t="str">
        <f t="shared" ref="AH69" si="87">IF(W69&gt;0,MIN(X69:AD69)+AE69+AG69,"")</f>
        <v/>
      </c>
      <c r="AI69" s="42" t="str">
        <f t="shared" si="15"/>
        <v/>
      </c>
      <c r="AJ69" s="42" t="str">
        <f t="shared" si="48"/>
        <v/>
      </c>
      <c r="AK69" s="42" t="str">
        <f t="shared" si="49"/>
        <v/>
      </c>
      <c r="AL69" s="24" t="str">
        <f t="shared" ref="AL69" si="88">IF(W69&gt;0,W69*AH69,"")</f>
        <v/>
      </c>
      <c r="AM69" s="36" t="str">
        <f t="shared" si="6"/>
        <v/>
      </c>
      <c r="AN69" s="59"/>
    </row>
    <row r="70" spans="1:40" x14ac:dyDescent="0.25">
      <c r="A70" s="2" t="s">
        <v>665</v>
      </c>
      <c r="B70" s="86" t="s">
        <v>655</v>
      </c>
      <c r="C70" s="86" t="s">
        <v>666</v>
      </c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7">
        <f t="shared" si="32"/>
        <v>0</v>
      </c>
      <c r="X70" s="26"/>
      <c r="Y70" s="26"/>
      <c r="Z70" s="26"/>
      <c r="AA70" s="26"/>
      <c r="AB70" s="26"/>
      <c r="AC70" s="26"/>
      <c r="AD70" s="26"/>
      <c r="AE70" s="35" t="str">
        <f t="shared" ref="AE70" si="89">IF(W70&gt;0,MIN(X70:AD70)*$AE$2,"")</f>
        <v/>
      </c>
      <c r="AF70" s="23">
        <v>1</v>
      </c>
      <c r="AG70" s="24">
        <f t="shared" si="8"/>
        <v>0.33333333333333331</v>
      </c>
      <c r="AH70" s="24" t="str">
        <f t="shared" ref="AH70" si="90">IF(W70&gt;0,MIN(X70:AD70)+AE70+AG70,"")</f>
        <v/>
      </c>
      <c r="AI70" s="42" t="str">
        <f t="shared" ref="AI70" si="91">IF(W70&gt;0,MIN(X70:AD70)*W70,"")</f>
        <v/>
      </c>
      <c r="AJ70" s="42" t="str">
        <f t="shared" ref="AJ70" si="92">IF(W70&gt;0,W70*AF70*$AG$2,"")</f>
        <v/>
      </c>
      <c r="AK70" s="42" t="str">
        <f t="shared" ref="AK70" si="93">IF(W70&gt;0,W70*AE70,"")</f>
        <v/>
      </c>
      <c r="AL70" s="24" t="str">
        <f t="shared" ref="AL70" si="94">IF(W70&gt;0,W70*AH70,"")</f>
        <v/>
      </c>
      <c r="AM70" s="36" t="str">
        <f t="shared" ref="AM70" si="95">IF(OR(W70&gt;0,AN70="x",AN70&gt;0.1),"x","")</f>
        <v/>
      </c>
      <c r="AN70" s="59"/>
    </row>
    <row r="71" spans="1:40" x14ac:dyDescent="0.25">
      <c r="A71" s="2" t="s">
        <v>554</v>
      </c>
      <c r="B71" s="4" t="s">
        <v>124</v>
      </c>
      <c r="C71" s="4" t="s">
        <v>151</v>
      </c>
      <c r="D71" s="16"/>
      <c r="E71" s="15"/>
      <c r="F71" s="4"/>
      <c r="G71" s="15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7">
        <f t="shared" si="32"/>
        <v>0</v>
      </c>
      <c r="X71" s="26"/>
      <c r="Y71" s="26"/>
      <c r="Z71" s="26"/>
      <c r="AA71" s="26"/>
      <c r="AB71" s="26"/>
      <c r="AC71" s="26"/>
      <c r="AD71" s="26"/>
      <c r="AE71" s="35" t="str">
        <f t="shared" si="47"/>
        <v/>
      </c>
      <c r="AF71" s="23">
        <v>1</v>
      </c>
      <c r="AG71" s="24">
        <f t="shared" si="8"/>
        <v>0.33333333333333331</v>
      </c>
      <c r="AH71" s="24" t="str">
        <f t="shared" si="50"/>
        <v/>
      </c>
      <c r="AI71" s="42" t="str">
        <f t="shared" si="15"/>
        <v/>
      </c>
      <c r="AJ71" s="42" t="str">
        <f t="shared" si="48"/>
        <v/>
      </c>
      <c r="AK71" s="42" t="str">
        <f t="shared" si="49"/>
        <v/>
      </c>
      <c r="AL71" s="24" t="str">
        <f t="shared" si="51"/>
        <v/>
      </c>
      <c r="AM71" s="36" t="str">
        <f t="shared" si="6"/>
        <v/>
      </c>
      <c r="AN71" s="59"/>
    </row>
    <row r="72" spans="1:40" x14ac:dyDescent="0.25">
      <c r="A72" s="2" t="s">
        <v>116</v>
      </c>
      <c r="B72" s="15" t="s">
        <v>124</v>
      </c>
      <c r="C72" s="15" t="s">
        <v>150</v>
      </c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7">
        <f t="shared" si="32"/>
        <v>0</v>
      </c>
      <c r="X72" s="26"/>
      <c r="Y72" s="26"/>
      <c r="Z72" s="26"/>
      <c r="AA72" s="26"/>
      <c r="AB72" s="26"/>
      <c r="AC72" s="26"/>
      <c r="AD72" s="26"/>
      <c r="AE72" s="35" t="str">
        <f t="shared" si="47"/>
        <v/>
      </c>
      <c r="AF72" s="23"/>
      <c r="AG72" s="24">
        <f t="shared" si="8"/>
        <v>0</v>
      </c>
      <c r="AH72" s="24" t="str">
        <f t="shared" si="50"/>
        <v/>
      </c>
      <c r="AI72" s="42" t="str">
        <f t="shared" si="15"/>
        <v/>
      </c>
      <c r="AJ72" s="42" t="str">
        <f t="shared" si="48"/>
        <v/>
      </c>
      <c r="AK72" s="42" t="str">
        <f t="shared" si="49"/>
        <v/>
      </c>
      <c r="AL72" s="24" t="str">
        <f t="shared" si="51"/>
        <v/>
      </c>
      <c r="AM72" s="36" t="str">
        <f t="shared" si="6"/>
        <v/>
      </c>
      <c r="AN72" s="59"/>
    </row>
    <row r="73" spans="1:40" x14ac:dyDescent="0.25">
      <c r="A73" s="2" t="s">
        <v>116</v>
      </c>
      <c r="B73" s="86" t="s">
        <v>655</v>
      </c>
      <c r="C73" s="86" t="s">
        <v>668</v>
      </c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7">
        <f t="shared" si="32"/>
        <v>0</v>
      </c>
      <c r="X73" s="26"/>
      <c r="Y73" s="26"/>
      <c r="Z73" s="26"/>
      <c r="AA73" s="26"/>
      <c r="AB73" s="26"/>
      <c r="AC73" s="26"/>
      <c r="AD73" s="26"/>
      <c r="AE73" s="35" t="str">
        <f t="shared" ref="AE73" si="96">IF(W73&gt;0,MIN(X73:AD73)*$AE$2,"")</f>
        <v/>
      </c>
      <c r="AF73" s="23"/>
      <c r="AG73" s="24">
        <f t="shared" si="8"/>
        <v>0</v>
      </c>
      <c r="AH73" s="24" t="str">
        <f t="shared" ref="AH73" si="97">IF(W73&gt;0,MIN(X73:AD73)+AE73+AG73,"")</f>
        <v/>
      </c>
      <c r="AI73" s="42" t="str">
        <f t="shared" ref="AI73" si="98">IF(W73&gt;0,MIN(X73:AD73)*W73,"")</f>
        <v/>
      </c>
      <c r="AJ73" s="42" t="str">
        <f t="shared" ref="AJ73" si="99">IF(W73&gt;0,W73*AF73*$AG$2,"")</f>
        <v/>
      </c>
      <c r="AK73" s="42" t="str">
        <f t="shared" ref="AK73" si="100">IF(W73&gt;0,W73*AE73,"")</f>
        <v/>
      </c>
      <c r="AL73" s="24" t="str">
        <f t="shared" ref="AL73" si="101">IF(W73&gt;0,W73*AH73,"")</f>
        <v/>
      </c>
      <c r="AM73" s="36" t="str">
        <f t="shared" ref="AM73" si="102">IF(OR(W73&gt;0,AN73="x",AN73&gt;0.1),"x","")</f>
        <v/>
      </c>
      <c r="AN73" s="59"/>
    </row>
    <row r="74" spans="1:40" x14ac:dyDescent="0.25">
      <c r="A74" s="2" t="s">
        <v>437</v>
      </c>
      <c r="B74" s="4" t="s">
        <v>101</v>
      </c>
      <c r="C74" s="4" t="s">
        <v>438</v>
      </c>
      <c r="D74" s="16"/>
      <c r="E74" s="15"/>
      <c r="F74" s="4"/>
      <c r="G74" s="15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7">
        <f t="shared" si="32"/>
        <v>0</v>
      </c>
      <c r="X74" s="26"/>
      <c r="Y74" s="26"/>
      <c r="Z74" s="26"/>
      <c r="AA74" s="26"/>
      <c r="AB74" s="26"/>
      <c r="AC74" s="26"/>
      <c r="AD74" s="26"/>
      <c r="AE74" s="35" t="str">
        <f t="shared" si="47"/>
        <v/>
      </c>
      <c r="AF74" s="23"/>
      <c r="AG74" s="24">
        <f t="shared" si="8"/>
        <v>0</v>
      </c>
      <c r="AH74" s="24" t="str">
        <f t="shared" si="50"/>
        <v/>
      </c>
      <c r="AI74" s="42" t="str">
        <f t="shared" si="15"/>
        <v/>
      </c>
      <c r="AJ74" s="42" t="str">
        <f t="shared" si="48"/>
        <v/>
      </c>
      <c r="AK74" s="42" t="str">
        <f t="shared" si="49"/>
        <v/>
      </c>
      <c r="AL74" s="24" t="str">
        <f t="shared" si="51"/>
        <v/>
      </c>
      <c r="AM74" s="36" t="str">
        <f t="shared" si="6"/>
        <v/>
      </c>
      <c r="AN74" s="59"/>
    </row>
    <row r="75" spans="1:40" x14ac:dyDescent="0.25">
      <c r="A75" s="2" t="s">
        <v>98</v>
      </c>
      <c r="B75" s="37" t="s">
        <v>101</v>
      </c>
      <c r="C75" s="37" t="s">
        <v>522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7">
        <f t="shared" ref="W75:W98" si="103">SUM(F75:V75)</f>
        <v>0</v>
      </c>
      <c r="X75" s="26"/>
      <c r="Y75" s="26"/>
      <c r="Z75" s="26"/>
      <c r="AA75" s="26"/>
      <c r="AB75" s="26"/>
      <c r="AC75" s="26"/>
      <c r="AD75" s="26"/>
      <c r="AE75" s="35" t="str">
        <f t="shared" si="47"/>
        <v/>
      </c>
      <c r="AF75" s="23">
        <v>1</v>
      </c>
      <c r="AG75" s="24">
        <f t="shared" si="8"/>
        <v>0.33333333333333331</v>
      </c>
      <c r="AH75" s="24" t="str">
        <f t="shared" ref="AH75:AH76" si="104">IF(W75&gt;0,MIN(X75:AD75)+AE75+AG75,"")</f>
        <v/>
      </c>
      <c r="AI75" s="42" t="str">
        <f t="shared" si="15"/>
        <v/>
      </c>
      <c r="AJ75" s="42" t="str">
        <f t="shared" si="48"/>
        <v/>
      </c>
      <c r="AK75" s="42" t="str">
        <f t="shared" si="49"/>
        <v/>
      </c>
      <c r="AL75" s="24" t="str">
        <f t="shared" ref="AL75:AL76" si="105">IF(W75&gt;0,W75*AH75,"")</f>
        <v/>
      </c>
      <c r="AM75" s="36" t="str">
        <f t="shared" si="6"/>
        <v/>
      </c>
      <c r="AN75" s="59"/>
    </row>
    <row r="76" spans="1:40" x14ac:dyDescent="0.25">
      <c r="A76" s="2" t="s">
        <v>98</v>
      </c>
      <c r="B76" s="37" t="s">
        <v>550</v>
      </c>
      <c r="C76" s="37" t="s">
        <v>551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7">
        <f t="shared" si="103"/>
        <v>0</v>
      </c>
      <c r="X76" s="26"/>
      <c r="Y76" s="26"/>
      <c r="Z76" s="26"/>
      <c r="AA76" s="26"/>
      <c r="AB76" s="26"/>
      <c r="AC76" s="26"/>
      <c r="AD76" s="26"/>
      <c r="AE76" s="35" t="str">
        <f t="shared" si="47"/>
        <v/>
      </c>
      <c r="AF76" s="23">
        <v>1</v>
      </c>
      <c r="AG76" s="24">
        <f t="shared" ref="AG76:AG139" si="106">IF($AF$4="x",AF76*$AG$2,"0")</f>
        <v>0.33333333333333331</v>
      </c>
      <c r="AH76" s="24" t="str">
        <f t="shared" si="104"/>
        <v/>
      </c>
      <c r="AI76" s="42" t="str">
        <f t="shared" si="15"/>
        <v/>
      </c>
      <c r="AJ76" s="42" t="str">
        <f t="shared" si="48"/>
        <v/>
      </c>
      <c r="AK76" s="42" t="str">
        <f t="shared" si="49"/>
        <v/>
      </c>
      <c r="AL76" s="24" t="str">
        <f t="shared" si="105"/>
        <v/>
      </c>
      <c r="AM76" s="36" t="str">
        <f t="shared" si="6"/>
        <v/>
      </c>
      <c r="AN76" s="59"/>
    </row>
    <row r="77" spans="1:40" x14ac:dyDescent="0.25">
      <c r="A77" s="2" t="s">
        <v>98</v>
      </c>
      <c r="B77" s="4" t="s">
        <v>124</v>
      </c>
      <c r="C77" s="4" t="s">
        <v>156</v>
      </c>
      <c r="D77" s="16"/>
      <c r="E77" s="15"/>
      <c r="F77" s="4"/>
      <c r="G77" s="15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7">
        <f t="shared" si="103"/>
        <v>0</v>
      </c>
      <c r="X77" s="26"/>
      <c r="Y77" s="26"/>
      <c r="Z77" s="26"/>
      <c r="AA77" s="26"/>
      <c r="AB77" s="26"/>
      <c r="AC77" s="26"/>
      <c r="AD77" s="26"/>
      <c r="AE77" s="35" t="str">
        <f t="shared" si="47"/>
        <v/>
      </c>
      <c r="AF77" s="23">
        <v>1</v>
      </c>
      <c r="AG77" s="24">
        <f t="shared" si="106"/>
        <v>0.33333333333333331</v>
      </c>
      <c r="AH77" s="24" t="str">
        <f t="shared" si="50"/>
        <v/>
      </c>
      <c r="AI77" s="42" t="str">
        <f t="shared" si="15"/>
        <v/>
      </c>
      <c r="AJ77" s="42" t="str">
        <f t="shared" si="48"/>
        <v/>
      </c>
      <c r="AK77" s="42" t="str">
        <f t="shared" si="49"/>
        <v/>
      </c>
      <c r="AL77" s="24" t="str">
        <f t="shared" si="51"/>
        <v/>
      </c>
      <c r="AM77" s="36" t="str">
        <f t="shared" si="6"/>
        <v/>
      </c>
      <c r="AN77" s="59"/>
    </row>
    <row r="78" spans="1:40" x14ac:dyDescent="0.25">
      <c r="A78" s="2" t="s">
        <v>568</v>
      </c>
      <c r="B78" s="101" t="s">
        <v>699</v>
      </c>
      <c r="C78" s="101" t="s">
        <v>699</v>
      </c>
      <c r="D78" s="16"/>
      <c r="E78" s="15"/>
      <c r="F78" s="4"/>
      <c r="G78" s="15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7">
        <f t="shared" si="103"/>
        <v>0</v>
      </c>
      <c r="X78" s="26"/>
      <c r="Y78" s="26"/>
      <c r="Z78" s="26"/>
      <c r="AA78" s="26"/>
      <c r="AB78" s="26"/>
      <c r="AC78" s="26"/>
      <c r="AD78" s="26"/>
      <c r="AE78" s="35" t="str">
        <f t="shared" si="47"/>
        <v/>
      </c>
      <c r="AF78" s="23">
        <v>1</v>
      </c>
      <c r="AG78" s="24">
        <f t="shared" si="106"/>
        <v>0.33333333333333331</v>
      </c>
      <c r="AH78" s="24" t="str">
        <f t="shared" si="50"/>
        <v/>
      </c>
      <c r="AI78" s="42" t="str">
        <f t="shared" si="15"/>
        <v/>
      </c>
      <c r="AJ78" s="42" t="str">
        <f t="shared" si="48"/>
        <v/>
      </c>
      <c r="AK78" s="42" t="str">
        <f t="shared" si="49"/>
        <v/>
      </c>
      <c r="AL78" s="24" t="str">
        <f t="shared" si="51"/>
        <v/>
      </c>
      <c r="AM78" s="36" t="str">
        <f t="shared" si="6"/>
        <v/>
      </c>
      <c r="AN78" s="59"/>
    </row>
    <row r="79" spans="1:40" x14ac:dyDescent="0.25">
      <c r="A79" s="2" t="s">
        <v>569</v>
      </c>
      <c r="B79" s="101" t="s">
        <v>699</v>
      </c>
      <c r="C79" s="101" t="s">
        <v>699</v>
      </c>
      <c r="D79" s="16"/>
      <c r="E79" s="15"/>
      <c r="F79" s="4"/>
      <c r="G79" s="15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7">
        <f t="shared" si="103"/>
        <v>0</v>
      </c>
      <c r="X79" s="26"/>
      <c r="Y79" s="26"/>
      <c r="Z79" s="26"/>
      <c r="AA79" s="26"/>
      <c r="AB79" s="26"/>
      <c r="AC79" s="26"/>
      <c r="AD79" s="26"/>
      <c r="AE79" s="35" t="str">
        <f t="shared" si="47"/>
        <v/>
      </c>
      <c r="AF79" s="23">
        <v>1</v>
      </c>
      <c r="AG79" s="24">
        <f t="shared" si="106"/>
        <v>0.33333333333333331</v>
      </c>
      <c r="AH79" s="24" t="str">
        <f t="shared" si="50"/>
        <v/>
      </c>
      <c r="AI79" s="42" t="str">
        <f t="shared" si="15"/>
        <v/>
      </c>
      <c r="AJ79" s="42" t="str">
        <f t="shared" si="48"/>
        <v/>
      </c>
      <c r="AK79" s="42" t="str">
        <f t="shared" si="49"/>
        <v/>
      </c>
      <c r="AL79" s="24" t="str">
        <f t="shared" si="51"/>
        <v/>
      </c>
      <c r="AM79" s="36" t="str">
        <f t="shared" si="6"/>
        <v/>
      </c>
      <c r="AN79" s="59"/>
    </row>
    <row r="80" spans="1:40" x14ac:dyDescent="0.25">
      <c r="A80" s="2" t="s">
        <v>152</v>
      </c>
      <c r="B80" s="37" t="s">
        <v>490</v>
      </c>
      <c r="C80" s="37">
        <v>96994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7">
        <f t="shared" si="103"/>
        <v>0</v>
      </c>
      <c r="X80" s="26"/>
      <c r="Y80" s="26"/>
      <c r="Z80" s="26"/>
      <c r="AA80" s="26"/>
      <c r="AB80" s="26"/>
      <c r="AC80" s="26"/>
      <c r="AD80" s="26"/>
      <c r="AE80" s="35" t="str">
        <f t="shared" si="47"/>
        <v/>
      </c>
      <c r="AF80" s="23">
        <v>3</v>
      </c>
      <c r="AG80" s="24">
        <f t="shared" si="106"/>
        <v>1</v>
      </c>
      <c r="AH80" s="24" t="str">
        <f t="shared" ref="AH80" si="107">IF(W80&gt;0,MIN(X80:AD80)+AE80+AG80,"")</f>
        <v/>
      </c>
      <c r="AI80" s="42" t="str">
        <f t="shared" si="15"/>
        <v/>
      </c>
      <c r="AJ80" s="42" t="str">
        <f t="shared" si="48"/>
        <v/>
      </c>
      <c r="AK80" s="42" t="str">
        <f t="shared" si="49"/>
        <v/>
      </c>
      <c r="AL80" s="24" t="str">
        <f t="shared" ref="AL80" si="108">IF(W80&gt;0,W80*AH80,"")</f>
        <v/>
      </c>
      <c r="AM80" s="36" t="str">
        <f t="shared" si="6"/>
        <v/>
      </c>
      <c r="AN80" s="59"/>
    </row>
    <row r="81" spans="1:40" x14ac:dyDescent="0.25">
      <c r="A81" s="2" t="s">
        <v>152</v>
      </c>
      <c r="B81" s="4" t="s">
        <v>124</v>
      </c>
      <c r="C81" s="4" t="s">
        <v>146</v>
      </c>
      <c r="D81" s="16"/>
      <c r="E81" s="15"/>
      <c r="F81" s="4"/>
      <c r="G81" s="15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7">
        <f t="shared" si="103"/>
        <v>0</v>
      </c>
      <c r="X81" s="26"/>
      <c r="Y81" s="26"/>
      <c r="Z81" s="26"/>
      <c r="AA81" s="26"/>
      <c r="AB81" s="26"/>
      <c r="AC81" s="26"/>
      <c r="AD81" s="26"/>
      <c r="AE81" s="35" t="str">
        <f t="shared" si="47"/>
        <v/>
      </c>
      <c r="AF81" s="23">
        <v>3</v>
      </c>
      <c r="AG81" s="24">
        <f t="shared" si="106"/>
        <v>1</v>
      </c>
      <c r="AH81" s="24" t="str">
        <f t="shared" si="50"/>
        <v/>
      </c>
      <c r="AI81" s="42" t="str">
        <f t="shared" si="15"/>
        <v/>
      </c>
      <c r="AJ81" s="42" t="str">
        <f t="shared" si="48"/>
        <v/>
      </c>
      <c r="AK81" s="42" t="str">
        <f t="shared" si="49"/>
        <v/>
      </c>
      <c r="AL81" s="24" t="str">
        <f t="shared" si="51"/>
        <v/>
      </c>
      <c r="AM81" s="36" t="str">
        <f t="shared" si="6"/>
        <v/>
      </c>
      <c r="AN81" s="59"/>
    </row>
    <row r="82" spans="1:40" x14ac:dyDescent="0.25">
      <c r="A82" s="2" t="s">
        <v>152</v>
      </c>
      <c r="B82" s="86" t="s">
        <v>655</v>
      </c>
      <c r="C82" s="86" t="s">
        <v>663</v>
      </c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7">
        <f t="shared" si="103"/>
        <v>0</v>
      </c>
      <c r="X82" s="26"/>
      <c r="Y82" s="26"/>
      <c r="Z82" s="26"/>
      <c r="AA82" s="26"/>
      <c r="AB82" s="26"/>
      <c r="AC82" s="26"/>
      <c r="AD82" s="26"/>
      <c r="AE82" s="35" t="str">
        <f t="shared" ref="AE82" si="109">IF(W82&gt;0,MIN(X82:AD82)*$AE$2,"")</f>
        <v/>
      </c>
      <c r="AF82" s="23">
        <v>3</v>
      </c>
      <c r="AG82" s="24">
        <f t="shared" si="106"/>
        <v>1</v>
      </c>
      <c r="AH82" s="24" t="str">
        <f t="shared" ref="AH82" si="110">IF(W82&gt;0,MIN(X82:AD82)+AE82+AG82,"")</f>
        <v/>
      </c>
      <c r="AI82" s="42" t="str">
        <f t="shared" ref="AI82" si="111">IF(W82&gt;0,MIN(X82:AD82)*W82,"")</f>
        <v/>
      </c>
      <c r="AJ82" s="42" t="str">
        <f t="shared" ref="AJ82" si="112">IF(W82&gt;0,W82*AF82*$AG$2,"")</f>
        <v/>
      </c>
      <c r="AK82" s="42" t="str">
        <f t="shared" ref="AK82" si="113">IF(W82&gt;0,W82*AE82,"")</f>
        <v/>
      </c>
      <c r="AL82" s="24" t="str">
        <f t="shared" ref="AL82" si="114">IF(W82&gt;0,W82*AH82,"")</f>
        <v/>
      </c>
      <c r="AM82" s="36" t="str">
        <f t="shared" ref="AM82" si="115">IF(OR(W82&gt;0,AN82="x",AN82&gt;0.1),"x","")</f>
        <v/>
      </c>
      <c r="AN82" s="59"/>
    </row>
    <row r="83" spans="1:40" x14ac:dyDescent="0.25">
      <c r="A83" s="2" t="s">
        <v>153</v>
      </c>
      <c r="B83" s="4" t="s">
        <v>124</v>
      </c>
      <c r="C83" s="4">
        <v>21086</v>
      </c>
      <c r="D83" s="16"/>
      <c r="E83" s="15"/>
      <c r="F83" s="4"/>
      <c r="G83" s="15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7">
        <f t="shared" si="103"/>
        <v>0</v>
      </c>
      <c r="X83" s="26"/>
      <c r="Y83" s="26"/>
      <c r="Z83" s="26"/>
      <c r="AA83" s="26"/>
      <c r="AB83" s="26"/>
      <c r="AC83" s="26"/>
      <c r="AD83" s="26"/>
      <c r="AE83" s="35" t="str">
        <f t="shared" si="47"/>
        <v/>
      </c>
      <c r="AF83" s="23">
        <v>3</v>
      </c>
      <c r="AG83" s="24">
        <f t="shared" si="106"/>
        <v>1</v>
      </c>
      <c r="AH83" s="24" t="str">
        <f t="shared" si="50"/>
        <v/>
      </c>
      <c r="AI83" s="42" t="str">
        <f t="shared" si="15"/>
        <v/>
      </c>
      <c r="AJ83" s="42" t="str">
        <f t="shared" si="48"/>
        <v/>
      </c>
      <c r="AK83" s="42" t="str">
        <f t="shared" si="49"/>
        <v/>
      </c>
      <c r="AL83" s="24" t="str">
        <f t="shared" si="51"/>
        <v/>
      </c>
      <c r="AM83" s="36" t="str">
        <f t="shared" si="6"/>
        <v/>
      </c>
      <c r="AN83" s="59"/>
    </row>
    <row r="84" spans="1:40" x14ac:dyDescent="0.25">
      <c r="A84" s="2" t="s">
        <v>153</v>
      </c>
      <c r="B84" s="86" t="s">
        <v>655</v>
      </c>
      <c r="C84" s="86" t="s">
        <v>664</v>
      </c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7">
        <f t="shared" si="103"/>
        <v>0</v>
      </c>
      <c r="X84" s="26"/>
      <c r="Y84" s="26"/>
      <c r="Z84" s="26"/>
      <c r="AA84" s="26"/>
      <c r="AB84" s="26"/>
      <c r="AC84" s="26"/>
      <c r="AD84" s="26"/>
      <c r="AE84" s="35" t="str">
        <f t="shared" ref="AE84" si="116">IF(W84&gt;0,MIN(X84:AD84)*$AE$2,"")</f>
        <v/>
      </c>
      <c r="AF84" s="23">
        <v>3</v>
      </c>
      <c r="AG84" s="24">
        <f t="shared" si="106"/>
        <v>1</v>
      </c>
      <c r="AH84" s="24" t="str">
        <f t="shared" ref="AH84" si="117">IF(W84&gt;0,MIN(X84:AD84)+AE84+AG84,"")</f>
        <v/>
      </c>
      <c r="AI84" s="42" t="str">
        <f t="shared" ref="AI84" si="118">IF(W84&gt;0,MIN(X84:AD84)*W84,"")</f>
        <v/>
      </c>
      <c r="AJ84" s="42" t="str">
        <f t="shared" ref="AJ84" si="119">IF(W84&gt;0,W84*AF84*$AG$2,"")</f>
        <v/>
      </c>
      <c r="AK84" s="42" t="str">
        <f t="shared" ref="AK84" si="120">IF(W84&gt;0,W84*AE84,"")</f>
        <v/>
      </c>
      <c r="AL84" s="24" t="str">
        <f t="shared" ref="AL84" si="121">IF(W84&gt;0,W84*AH84,"")</f>
        <v/>
      </c>
      <c r="AM84" s="36" t="str">
        <f t="shared" ref="AM84" si="122">IF(OR(W84&gt;0,AN84="x",AN84&gt;0.1),"x","")</f>
        <v/>
      </c>
      <c r="AN84" s="59"/>
    </row>
    <row r="85" spans="1:40" x14ac:dyDescent="0.25">
      <c r="A85" s="2" t="s">
        <v>100</v>
      </c>
      <c r="B85" s="4" t="s">
        <v>101</v>
      </c>
      <c r="C85" s="4" t="s">
        <v>102</v>
      </c>
      <c r="D85" s="16"/>
      <c r="E85" s="15"/>
      <c r="F85" s="4"/>
      <c r="G85" s="15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7">
        <f t="shared" si="103"/>
        <v>0</v>
      </c>
      <c r="X85" s="26"/>
      <c r="Y85" s="26"/>
      <c r="Z85" s="26"/>
      <c r="AA85" s="26"/>
      <c r="AB85" s="26"/>
      <c r="AC85" s="26"/>
      <c r="AD85" s="26"/>
      <c r="AE85" s="35" t="str">
        <f t="shared" si="47"/>
        <v/>
      </c>
      <c r="AF85" s="23">
        <v>1</v>
      </c>
      <c r="AG85" s="24">
        <f t="shared" si="106"/>
        <v>0.33333333333333331</v>
      </c>
      <c r="AH85" s="24" t="str">
        <f t="shared" si="50"/>
        <v/>
      </c>
      <c r="AI85" s="42" t="str">
        <f t="shared" si="15"/>
        <v/>
      </c>
      <c r="AJ85" s="42" t="str">
        <f t="shared" si="48"/>
        <v/>
      </c>
      <c r="AK85" s="42" t="str">
        <f t="shared" si="49"/>
        <v/>
      </c>
      <c r="AL85" s="24" t="str">
        <f t="shared" si="51"/>
        <v/>
      </c>
      <c r="AM85" s="36" t="str">
        <f t="shared" si="6"/>
        <v/>
      </c>
      <c r="AN85" s="59"/>
    </row>
    <row r="86" spans="1:40" x14ac:dyDescent="0.25">
      <c r="A86" s="2" t="s">
        <v>354</v>
      </c>
      <c r="B86" s="15" t="s">
        <v>101</v>
      </c>
      <c r="C86" s="15" t="s">
        <v>353</v>
      </c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7">
        <f t="shared" si="103"/>
        <v>0</v>
      </c>
      <c r="X86" s="26"/>
      <c r="Y86" s="26"/>
      <c r="Z86" s="26"/>
      <c r="AA86" s="26"/>
      <c r="AB86" s="26"/>
      <c r="AC86" s="26"/>
      <c r="AD86" s="26"/>
      <c r="AE86" s="35" t="str">
        <f t="shared" si="47"/>
        <v/>
      </c>
      <c r="AF86" s="23"/>
      <c r="AG86" s="24">
        <f t="shared" si="106"/>
        <v>0</v>
      </c>
      <c r="AH86" s="24" t="str">
        <f t="shared" si="50"/>
        <v/>
      </c>
      <c r="AI86" s="42" t="str">
        <f t="shared" si="15"/>
        <v/>
      </c>
      <c r="AJ86" s="42" t="str">
        <f t="shared" si="48"/>
        <v/>
      </c>
      <c r="AK86" s="42" t="str">
        <f t="shared" si="49"/>
        <v/>
      </c>
      <c r="AL86" s="24" t="str">
        <f t="shared" si="51"/>
        <v/>
      </c>
      <c r="AM86" s="36" t="str">
        <f t="shared" si="6"/>
        <v/>
      </c>
      <c r="AN86" s="59"/>
    </row>
    <row r="87" spans="1:40" x14ac:dyDescent="0.25">
      <c r="A87" s="2" t="s">
        <v>103</v>
      </c>
      <c r="B87" s="101" t="s">
        <v>699</v>
      </c>
      <c r="C87" s="101" t="s">
        <v>699</v>
      </c>
      <c r="D87" s="16"/>
      <c r="E87" s="15"/>
      <c r="F87" s="4"/>
      <c r="G87" s="15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7">
        <f t="shared" si="103"/>
        <v>0</v>
      </c>
      <c r="X87" s="26"/>
      <c r="Y87" s="26"/>
      <c r="Z87" s="26"/>
      <c r="AA87" s="26"/>
      <c r="AB87" s="26"/>
      <c r="AC87" s="26"/>
      <c r="AD87" s="26"/>
      <c r="AE87" s="35" t="str">
        <f t="shared" si="47"/>
        <v/>
      </c>
      <c r="AF87" s="23">
        <v>0.3</v>
      </c>
      <c r="AG87" s="24">
        <f t="shared" si="106"/>
        <v>9.9999999999999992E-2</v>
      </c>
      <c r="AH87" s="24" t="str">
        <f t="shared" si="50"/>
        <v/>
      </c>
      <c r="AI87" s="42" t="str">
        <f t="shared" si="15"/>
        <v/>
      </c>
      <c r="AJ87" s="42" t="str">
        <f t="shared" si="48"/>
        <v/>
      </c>
      <c r="AK87" s="42" t="str">
        <f t="shared" si="49"/>
        <v/>
      </c>
      <c r="AL87" s="24" t="str">
        <f t="shared" si="51"/>
        <v/>
      </c>
      <c r="AM87" s="36" t="str">
        <f t="shared" si="6"/>
        <v/>
      </c>
      <c r="AN87" s="59"/>
    </row>
    <row r="88" spans="1:40" x14ac:dyDescent="0.25">
      <c r="A88" s="2" t="s">
        <v>104</v>
      </c>
      <c r="B88" s="101" t="s">
        <v>699</v>
      </c>
      <c r="C88" s="101" t="s">
        <v>699</v>
      </c>
      <c r="D88" s="16"/>
      <c r="E88" s="15"/>
      <c r="F88" s="4"/>
      <c r="G88" s="15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7">
        <f t="shared" si="103"/>
        <v>0</v>
      </c>
      <c r="X88" s="26"/>
      <c r="Y88" s="26"/>
      <c r="Z88" s="26"/>
      <c r="AA88" s="26"/>
      <c r="AB88" s="26"/>
      <c r="AC88" s="26"/>
      <c r="AD88" s="26"/>
      <c r="AE88" s="35" t="str">
        <f t="shared" si="47"/>
        <v/>
      </c>
      <c r="AF88" s="23">
        <v>0.3</v>
      </c>
      <c r="AG88" s="24">
        <f t="shared" si="106"/>
        <v>9.9999999999999992E-2</v>
      </c>
      <c r="AH88" s="24" t="str">
        <f t="shared" si="50"/>
        <v/>
      </c>
      <c r="AI88" s="42" t="str">
        <f t="shared" si="15"/>
        <v/>
      </c>
      <c r="AJ88" s="42" t="str">
        <f t="shared" si="48"/>
        <v/>
      </c>
      <c r="AK88" s="42" t="str">
        <f t="shared" si="49"/>
        <v/>
      </c>
      <c r="AL88" s="24" t="str">
        <f t="shared" si="51"/>
        <v/>
      </c>
      <c r="AM88" s="36" t="str">
        <f t="shared" si="6"/>
        <v/>
      </c>
      <c r="AN88" s="59"/>
    </row>
    <row r="89" spans="1:40" x14ac:dyDescent="0.25">
      <c r="A89" s="2" t="s">
        <v>105</v>
      </c>
      <c r="B89" s="101" t="s">
        <v>699</v>
      </c>
      <c r="C89" s="101" t="s">
        <v>699</v>
      </c>
      <c r="D89" s="16"/>
      <c r="E89" s="15"/>
      <c r="F89" s="4"/>
      <c r="G89" s="15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7">
        <f t="shared" si="103"/>
        <v>0</v>
      </c>
      <c r="X89" s="26"/>
      <c r="Y89" s="26"/>
      <c r="Z89" s="26"/>
      <c r="AA89" s="26"/>
      <c r="AB89" s="26"/>
      <c r="AC89" s="26"/>
      <c r="AD89" s="26"/>
      <c r="AE89" s="35" t="str">
        <f t="shared" si="47"/>
        <v/>
      </c>
      <c r="AF89" s="23">
        <v>0.3</v>
      </c>
      <c r="AG89" s="24">
        <f t="shared" si="106"/>
        <v>9.9999999999999992E-2</v>
      </c>
      <c r="AH89" s="24" t="str">
        <f t="shared" si="50"/>
        <v/>
      </c>
      <c r="AI89" s="42" t="str">
        <f t="shared" si="15"/>
        <v/>
      </c>
      <c r="AJ89" s="42" t="str">
        <f t="shared" si="48"/>
        <v/>
      </c>
      <c r="AK89" s="42" t="str">
        <f t="shared" si="49"/>
        <v/>
      </c>
      <c r="AL89" s="24" t="str">
        <f t="shared" si="51"/>
        <v/>
      </c>
      <c r="AM89" s="36" t="str">
        <f t="shared" si="6"/>
        <v/>
      </c>
      <c r="AN89" s="59"/>
    </row>
    <row r="90" spans="1:40" x14ac:dyDescent="0.25">
      <c r="A90" s="2" t="s">
        <v>106</v>
      </c>
      <c r="B90" s="101" t="s">
        <v>699</v>
      </c>
      <c r="C90" s="101" t="s">
        <v>699</v>
      </c>
      <c r="D90" s="16"/>
      <c r="E90" s="15"/>
      <c r="F90" s="4"/>
      <c r="G90" s="15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7">
        <f t="shared" si="103"/>
        <v>0</v>
      </c>
      <c r="X90" s="26"/>
      <c r="Y90" s="26"/>
      <c r="Z90" s="26"/>
      <c r="AA90" s="26"/>
      <c r="AB90" s="26"/>
      <c r="AC90" s="26"/>
      <c r="AD90" s="26"/>
      <c r="AE90" s="35" t="str">
        <f t="shared" ref="AE90:AE98" si="123">IF(W90&gt;0,MIN(X90:AD90)*$AE$2,"")</f>
        <v/>
      </c>
      <c r="AF90" s="23">
        <v>0.3</v>
      </c>
      <c r="AG90" s="24">
        <f t="shared" si="106"/>
        <v>9.9999999999999992E-2</v>
      </c>
      <c r="AH90" s="24" t="str">
        <f t="shared" si="50"/>
        <v/>
      </c>
      <c r="AI90" s="42" t="str">
        <f t="shared" si="15"/>
        <v/>
      </c>
      <c r="AJ90" s="42" t="str">
        <f t="shared" ref="AJ90:AJ98" si="124">IF(W90&gt;0,W90*AF90*$AG$2,"")</f>
        <v/>
      </c>
      <c r="AK90" s="42" t="str">
        <f t="shared" ref="AK90:AK98" si="125">IF(W90&gt;0,W90*AE90,"")</f>
        <v/>
      </c>
      <c r="AL90" s="24" t="str">
        <f t="shared" si="51"/>
        <v/>
      </c>
      <c r="AM90" s="36" t="str">
        <f t="shared" ref="AM90:AM156" si="126">IF(OR(W90&gt;0,AN90="x",AN90&gt;0.1),"x","")</f>
        <v/>
      </c>
      <c r="AN90" s="59"/>
    </row>
    <row r="91" spans="1:40" x14ac:dyDescent="0.25">
      <c r="A91" s="2" t="s">
        <v>107</v>
      </c>
      <c r="B91" s="4" t="s">
        <v>101</v>
      </c>
      <c r="C91" s="4" t="s">
        <v>372</v>
      </c>
      <c r="D91" s="16"/>
      <c r="E91" s="15"/>
      <c r="F91" s="4"/>
      <c r="G91" s="15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7">
        <f t="shared" si="103"/>
        <v>0</v>
      </c>
      <c r="X91" s="26"/>
      <c r="Y91" s="26"/>
      <c r="Z91" s="26"/>
      <c r="AA91" s="26"/>
      <c r="AB91" s="26"/>
      <c r="AC91" s="26"/>
      <c r="AD91" s="26"/>
      <c r="AE91" s="35" t="str">
        <f t="shared" si="123"/>
        <v/>
      </c>
      <c r="AF91" s="23">
        <v>0.5</v>
      </c>
      <c r="AG91" s="24">
        <f t="shared" si="106"/>
        <v>0.16666666666666666</v>
      </c>
      <c r="AH91" s="24" t="str">
        <f t="shared" si="50"/>
        <v/>
      </c>
      <c r="AI91" s="42" t="str">
        <f t="shared" ref="AI91:AI157" si="127">IF(W91&gt;0,MIN(X91:AD91)*W91,"")</f>
        <v/>
      </c>
      <c r="AJ91" s="42" t="str">
        <f t="shared" si="124"/>
        <v/>
      </c>
      <c r="AK91" s="42" t="str">
        <f t="shared" si="125"/>
        <v/>
      </c>
      <c r="AL91" s="24" t="str">
        <f t="shared" si="51"/>
        <v/>
      </c>
      <c r="AM91" s="36" t="str">
        <f t="shared" si="126"/>
        <v/>
      </c>
      <c r="AN91" s="59"/>
    </row>
    <row r="92" spans="1:40" x14ac:dyDescent="0.25">
      <c r="A92" s="2" t="s">
        <v>108</v>
      </c>
      <c r="B92" s="4" t="s">
        <v>567</v>
      </c>
      <c r="C92" s="4">
        <v>17612</v>
      </c>
      <c r="D92" s="16"/>
      <c r="E92" s="15"/>
      <c r="F92" s="4"/>
      <c r="G92" s="15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7">
        <f t="shared" si="103"/>
        <v>0</v>
      </c>
      <c r="X92" s="26"/>
      <c r="Y92" s="26"/>
      <c r="Z92" s="26"/>
      <c r="AA92" s="26"/>
      <c r="AB92" s="26"/>
      <c r="AC92" s="26"/>
      <c r="AD92" s="26"/>
      <c r="AE92" s="35" t="str">
        <f t="shared" si="123"/>
        <v/>
      </c>
      <c r="AF92" s="23">
        <v>1</v>
      </c>
      <c r="AG92" s="24">
        <f t="shared" si="106"/>
        <v>0.33333333333333331</v>
      </c>
      <c r="AH92" s="24" t="str">
        <f t="shared" si="50"/>
        <v/>
      </c>
      <c r="AI92" s="42" t="str">
        <f t="shared" si="127"/>
        <v/>
      </c>
      <c r="AJ92" s="42" t="str">
        <f t="shared" si="124"/>
        <v/>
      </c>
      <c r="AK92" s="42" t="str">
        <f t="shared" si="125"/>
        <v/>
      </c>
      <c r="AL92" s="24" t="str">
        <f t="shared" si="51"/>
        <v/>
      </c>
      <c r="AM92" s="36" t="str">
        <f t="shared" si="126"/>
        <v/>
      </c>
      <c r="AN92" s="59"/>
    </row>
    <row r="93" spans="1:40" x14ac:dyDescent="0.25">
      <c r="A93" s="2" t="s">
        <v>109</v>
      </c>
      <c r="B93" s="4" t="s">
        <v>567</v>
      </c>
      <c r="C93" s="4">
        <v>47618</v>
      </c>
      <c r="D93" s="16"/>
      <c r="E93" s="15"/>
      <c r="F93" s="4"/>
      <c r="G93" s="15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7">
        <f t="shared" si="103"/>
        <v>0</v>
      </c>
      <c r="X93" s="26"/>
      <c r="Y93" s="26"/>
      <c r="Z93" s="26"/>
      <c r="AA93" s="26"/>
      <c r="AB93" s="26"/>
      <c r="AC93" s="26"/>
      <c r="AD93" s="26"/>
      <c r="AE93" s="35" t="str">
        <f t="shared" si="123"/>
        <v/>
      </c>
      <c r="AF93" s="23">
        <v>1</v>
      </c>
      <c r="AG93" s="24">
        <f t="shared" si="106"/>
        <v>0.33333333333333331</v>
      </c>
      <c r="AH93" s="24" t="str">
        <f t="shared" si="50"/>
        <v/>
      </c>
      <c r="AI93" s="42" t="str">
        <f t="shared" si="127"/>
        <v/>
      </c>
      <c r="AJ93" s="42" t="str">
        <f t="shared" si="124"/>
        <v/>
      </c>
      <c r="AK93" s="42" t="str">
        <f t="shared" si="125"/>
        <v/>
      </c>
      <c r="AL93" s="24" t="str">
        <f t="shared" si="51"/>
        <v/>
      </c>
      <c r="AM93" s="36" t="str">
        <f t="shared" si="126"/>
        <v/>
      </c>
      <c r="AN93" s="59"/>
    </row>
    <row r="94" spans="1:40" x14ac:dyDescent="0.25">
      <c r="A94" s="2" t="s">
        <v>114</v>
      </c>
      <c r="B94" s="101" t="s">
        <v>699</v>
      </c>
      <c r="C94" s="101" t="s">
        <v>699</v>
      </c>
      <c r="D94" s="16"/>
      <c r="E94" s="15"/>
      <c r="F94" s="4"/>
      <c r="G94" s="15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7">
        <f t="shared" si="103"/>
        <v>0</v>
      </c>
      <c r="X94" s="26"/>
      <c r="Y94" s="26"/>
      <c r="Z94" s="26"/>
      <c r="AA94" s="26"/>
      <c r="AB94" s="26"/>
      <c r="AC94" s="26"/>
      <c r="AD94" s="26"/>
      <c r="AE94" s="35" t="str">
        <f t="shared" si="123"/>
        <v/>
      </c>
      <c r="AF94" s="23">
        <v>1</v>
      </c>
      <c r="AG94" s="24">
        <f t="shared" si="106"/>
        <v>0.33333333333333331</v>
      </c>
      <c r="AH94" s="24" t="str">
        <f t="shared" si="50"/>
        <v/>
      </c>
      <c r="AI94" s="42" t="str">
        <f t="shared" si="127"/>
        <v/>
      </c>
      <c r="AJ94" s="42" t="str">
        <f t="shared" si="124"/>
        <v/>
      </c>
      <c r="AK94" s="42" t="str">
        <f t="shared" si="125"/>
        <v/>
      </c>
      <c r="AL94" s="24" t="str">
        <f t="shared" si="51"/>
        <v/>
      </c>
      <c r="AM94" s="36" t="str">
        <f t="shared" si="126"/>
        <v/>
      </c>
      <c r="AN94" s="59"/>
    </row>
    <row r="95" spans="1:40" x14ac:dyDescent="0.25">
      <c r="A95" s="2" t="s">
        <v>433</v>
      </c>
      <c r="B95" s="15" t="s">
        <v>101</v>
      </c>
      <c r="C95" s="4" t="s">
        <v>435</v>
      </c>
      <c r="D95" s="16"/>
      <c r="E95" s="15"/>
      <c r="F95" s="4"/>
      <c r="G95" s="15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7">
        <f t="shared" si="103"/>
        <v>0</v>
      </c>
      <c r="X95" s="26"/>
      <c r="Y95" s="26"/>
      <c r="Z95" s="26"/>
      <c r="AA95" s="26"/>
      <c r="AB95" s="26"/>
      <c r="AC95" s="26"/>
      <c r="AD95" s="26"/>
      <c r="AE95" s="35" t="str">
        <f t="shared" si="123"/>
        <v/>
      </c>
      <c r="AF95" s="23"/>
      <c r="AG95" s="24">
        <f t="shared" si="106"/>
        <v>0</v>
      </c>
      <c r="AH95" s="24" t="str">
        <f t="shared" si="50"/>
        <v/>
      </c>
      <c r="AI95" s="42" t="str">
        <f t="shared" si="127"/>
        <v/>
      </c>
      <c r="AJ95" s="42" t="str">
        <f t="shared" si="124"/>
        <v/>
      </c>
      <c r="AK95" s="42" t="str">
        <f t="shared" si="125"/>
        <v/>
      </c>
      <c r="AL95" s="24" t="str">
        <f t="shared" si="51"/>
        <v/>
      </c>
      <c r="AM95" s="36" t="str">
        <f t="shared" si="126"/>
        <v/>
      </c>
      <c r="AN95" s="59"/>
    </row>
    <row r="96" spans="1:40" x14ac:dyDescent="0.25">
      <c r="A96" s="2" t="s">
        <v>434</v>
      </c>
      <c r="B96" s="15" t="s">
        <v>101</v>
      </c>
      <c r="C96" s="4" t="s">
        <v>436</v>
      </c>
      <c r="D96" s="16"/>
      <c r="E96" s="15"/>
      <c r="F96" s="4"/>
      <c r="G96" s="15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7">
        <f t="shared" si="103"/>
        <v>0</v>
      </c>
      <c r="X96" s="26"/>
      <c r="Y96" s="26"/>
      <c r="Z96" s="26"/>
      <c r="AA96" s="26"/>
      <c r="AB96" s="26"/>
      <c r="AC96" s="26"/>
      <c r="AD96" s="26"/>
      <c r="AE96" s="35" t="str">
        <f t="shared" si="123"/>
        <v/>
      </c>
      <c r="AF96" s="23"/>
      <c r="AG96" s="24">
        <f t="shared" si="106"/>
        <v>0</v>
      </c>
      <c r="AH96" s="24" t="str">
        <f t="shared" ref="AH96:AH98" si="128">IF(W96&gt;0,MIN(X96:AD96)+AE96+AG96,"")</f>
        <v/>
      </c>
      <c r="AI96" s="42" t="str">
        <f t="shared" si="127"/>
        <v/>
      </c>
      <c r="AJ96" s="42" t="str">
        <f t="shared" si="124"/>
        <v/>
      </c>
      <c r="AK96" s="42" t="str">
        <f t="shared" si="125"/>
        <v/>
      </c>
      <c r="AL96" s="24" t="str">
        <f t="shared" ref="AL96:AL98" si="129">IF(W96&gt;0,W96*AH96,"")</f>
        <v/>
      </c>
      <c r="AM96" s="36" t="str">
        <f t="shared" si="126"/>
        <v/>
      </c>
      <c r="AN96" s="59"/>
    </row>
    <row r="97" spans="1:40" x14ac:dyDescent="0.25">
      <c r="A97" s="2" t="s">
        <v>431</v>
      </c>
      <c r="B97" s="4" t="s">
        <v>101</v>
      </c>
      <c r="C97" s="4" t="s">
        <v>429</v>
      </c>
      <c r="D97" s="16"/>
      <c r="E97" s="15"/>
      <c r="F97" s="4"/>
      <c r="G97" s="15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7">
        <f t="shared" si="103"/>
        <v>0</v>
      </c>
      <c r="X97" s="26"/>
      <c r="Y97" s="26"/>
      <c r="Z97" s="26"/>
      <c r="AA97" s="26"/>
      <c r="AB97" s="26"/>
      <c r="AC97" s="26"/>
      <c r="AD97" s="26"/>
      <c r="AE97" s="35" t="str">
        <f t="shared" si="123"/>
        <v/>
      </c>
      <c r="AF97" s="23"/>
      <c r="AG97" s="24">
        <f t="shared" si="106"/>
        <v>0</v>
      </c>
      <c r="AH97" s="24" t="str">
        <f t="shared" si="128"/>
        <v/>
      </c>
      <c r="AI97" s="42" t="str">
        <f t="shared" si="127"/>
        <v/>
      </c>
      <c r="AJ97" s="42" t="str">
        <f t="shared" si="124"/>
        <v/>
      </c>
      <c r="AK97" s="42" t="str">
        <f t="shared" si="125"/>
        <v/>
      </c>
      <c r="AL97" s="24" t="str">
        <f t="shared" si="129"/>
        <v/>
      </c>
      <c r="AM97" s="36" t="str">
        <f t="shared" si="126"/>
        <v/>
      </c>
      <c r="AN97" s="59"/>
    </row>
    <row r="98" spans="1:40" x14ac:dyDescent="0.25">
      <c r="A98" s="2" t="s">
        <v>432</v>
      </c>
      <c r="B98" s="4" t="s">
        <v>101</v>
      </c>
      <c r="C98" s="4" t="s">
        <v>430</v>
      </c>
      <c r="D98" s="16"/>
      <c r="E98" s="15"/>
      <c r="F98" s="4"/>
      <c r="G98" s="15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7">
        <f t="shared" si="103"/>
        <v>0</v>
      </c>
      <c r="X98" s="26"/>
      <c r="Y98" s="26"/>
      <c r="Z98" s="26"/>
      <c r="AA98" s="26"/>
      <c r="AB98" s="26"/>
      <c r="AC98" s="26"/>
      <c r="AD98" s="26"/>
      <c r="AE98" s="35" t="str">
        <f t="shared" si="123"/>
        <v/>
      </c>
      <c r="AF98" s="23"/>
      <c r="AG98" s="24">
        <f t="shared" si="106"/>
        <v>0</v>
      </c>
      <c r="AH98" s="24" t="str">
        <f t="shared" si="128"/>
        <v/>
      </c>
      <c r="AI98" s="42" t="str">
        <f t="shared" si="127"/>
        <v/>
      </c>
      <c r="AJ98" s="42" t="str">
        <f t="shared" si="124"/>
        <v/>
      </c>
      <c r="AK98" s="42" t="str">
        <f t="shared" si="125"/>
        <v/>
      </c>
      <c r="AL98" s="24" t="str">
        <f t="shared" si="129"/>
        <v/>
      </c>
      <c r="AM98" s="36" t="str">
        <f t="shared" si="126"/>
        <v/>
      </c>
      <c r="AN98" s="59"/>
    </row>
    <row r="99" spans="1:40" x14ac:dyDescent="0.25">
      <c r="A99" s="3" t="s">
        <v>6</v>
      </c>
      <c r="B99" s="12" t="s">
        <v>697</v>
      </c>
      <c r="C99" s="12"/>
      <c r="D99" s="12"/>
      <c r="E99" s="1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56"/>
      <c r="Y99" s="56"/>
      <c r="Z99" s="56"/>
      <c r="AA99" s="56"/>
      <c r="AB99" s="56"/>
      <c r="AC99" s="56"/>
      <c r="AD99" s="56"/>
      <c r="AE99" s="8"/>
      <c r="AF99" s="8"/>
      <c r="AG99" s="29"/>
      <c r="AH99" s="8"/>
      <c r="AI99" s="29"/>
      <c r="AJ99" s="29"/>
      <c r="AK99" s="8"/>
      <c r="AL99" s="8"/>
      <c r="AM99" s="29"/>
      <c r="AN99" s="29"/>
    </row>
    <row r="100" spans="1:40" x14ac:dyDescent="0.25">
      <c r="A100" s="2" t="s">
        <v>55</v>
      </c>
      <c r="B100" s="101" t="s">
        <v>699</v>
      </c>
      <c r="C100" s="101" t="s">
        <v>699</v>
      </c>
      <c r="D100" s="16"/>
      <c r="E100" s="15" t="s">
        <v>473</v>
      </c>
      <c r="F100" s="4"/>
      <c r="G100" s="15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7">
        <f t="shared" ref="W100:W130" si="130">SUM(F100:V100)</f>
        <v>0</v>
      </c>
      <c r="X100" s="26"/>
      <c r="Y100" s="26"/>
      <c r="Z100" s="26"/>
      <c r="AA100" s="26"/>
      <c r="AB100" s="26"/>
      <c r="AC100" s="26"/>
      <c r="AD100" s="26"/>
      <c r="AE100" s="35" t="str">
        <f t="shared" ref="AE100:AE130" si="131">IF(W100&gt;0,MIN(X100:AD100)*$AE$2,"")</f>
        <v/>
      </c>
      <c r="AF100" s="23">
        <v>2.2999999999999998</v>
      </c>
      <c r="AG100" s="24">
        <f t="shared" si="106"/>
        <v>0.76666666666666661</v>
      </c>
      <c r="AH100" s="24" t="str">
        <f t="shared" ref="AH100:AH130" si="132">IF(W100&gt;0,MIN(X100:AD100)+AE100+AG100,"")</f>
        <v/>
      </c>
      <c r="AI100" s="42" t="str">
        <f t="shared" si="127"/>
        <v/>
      </c>
      <c r="AJ100" s="42" t="str">
        <f t="shared" ref="AJ100:AJ130" si="133">IF(W100&gt;0,W100*AF100*$AG$2,"")</f>
        <v/>
      </c>
      <c r="AK100" s="42" t="str">
        <f t="shared" ref="AK100:AK130" si="134">IF(W100&gt;0,W100*AE100,"")</f>
        <v/>
      </c>
      <c r="AL100" s="24" t="str">
        <f t="shared" ref="AL100:AL130" si="135">IF(W100&gt;0,W100*AH100,"")</f>
        <v/>
      </c>
      <c r="AM100" s="36" t="str">
        <f t="shared" si="126"/>
        <v/>
      </c>
      <c r="AN100" s="59"/>
    </row>
    <row r="101" spans="1:40" x14ac:dyDescent="0.25">
      <c r="A101" s="2" t="s">
        <v>9</v>
      </c>
      <c r="B101" s="101" t="s">
        <v>699</v>
      </c>
      <c r="C101" s="101" t="s">
        <v>699</v>
      </c>
      <c r="D101" s="16"/>
      <c r="E101" s="16" t="s">
        <v>473</v>
      </c>
      <c r="F101" s="4"/>
      <c r="G101" s="15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7">
        <f t="shared" si="130"/>
        <v>0</v>
      </c>
      <c r="X101" s="26"/>
      <c r="Y101" s="26"/>
      <c r="Z101" s="26"/>
      <c r="AA101" s="26"/>
      <c r="AB101" s="26"/>
      <c r="AC101" s="26"/>
      <c r="AD101" s="26"/>
      <c r="AE101" s="35" t="str">
        <f t="shared" si="131"/>
        <v/>
      </c>
      <c r="AF101" s="23">
        <v>2.6</v>
      </c>
      <c r="AG101" s="24">
        <f t="shared" si="106"/>
        <v>0.8666666666666667</v>
      </c>
      <c r="AH101" s="24" t="str">
        <f t="shared" si="132"/>
        <v/>
      </c>
      <c r="AI101" s="42" t="str">
        <f t="shared" si="127"/>
        <v/>
      </c>
      <c r="AJ101" s="42" t="str">
        <f t="shared" si="133"/>
        <v/>
      </c>
      <c r="AK101" s="42" t="str">
        <f t="shared" si="134"/>
        <v/>
      </c>
      <c r="AL101" s="24" t="str">
        <f t="shared" si="135"/>
        <v/>
      </c>
      <c r="AM101" s="36" t="str">
        <f t="shared" si="126"/>
        <v/>
      </c>
      <c r="AN101" s="59"/>
    </row>
    <row r="102" spans="1:40" x14ac:dyDescent="0.25">
      <c r="A102" s="2" t="s">
        <v>8</v>
      </c>
      <c r="B102" s="101" t="s">
        <v>699</v>
      </c>
      <c r="C102" s="101" t="s">
        <v>699</v>
      </c>
      <c r="D102" s="16"/>
      <c r="E102" s="16" t="s">
        <v>473</v>
      </c>
      <c r="F102" s="86"/>
      <c r="G102" s="15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7">
        <f t="shared" si="130"/>
        <v>0</v>
      </c>
      <c r="X102" s="26"/>
      <c r="Y102" s="26"/>
      <c r="Z102" s="26"/>
      <c r="AA102" s="26"/>
      <c r="AB102" s="26"/>
      <c r="AC102" s="26"/>
      <c r="AD102" s="26"/>
      <c r="AE102" s="35" t="str">
        <f t="shared" si="131"/>
        <v/>
      </c>
      <c r="AF102" s="23">
        <v>3.8</v>
      </c>
      <c r="AG102" s="24">
        <f t="shared" si="106"/>
        <v>1.2666666666666666</v>
      </c>
      <c r="AH102" s="24" t="str">
        <f t="shared" si="132"/>
        <v/>
      </c>
      <c r="AI102" s="42" t="str">
        <f t="shared" si="127"/>
        <v/>
      </c>
      <c r="AJ102" s="42" t="str">
        <f t="shared" si="133"/>
        <v/>
      </c>
      <c r="AK102" s="42" t="str">
        <f t="shared" si="134"/>
        <v/>
      </c>
      <c r="AL102" s="24" t="str">
        <f t="shared" si="135"/>
        <v/>
      </c>
      <c r="AM102" s="36" t="str">
        <f t="shared" si="126"/>
        <v/>
      </c>
      <c r="AN102" s="59"/>
    </row>
    <row r="103" spans="1:40" x14ac:dyDescent="0.25">
      <c r="A103" s="2" t="s">
        <v>7</v>
      </c>
      <c r="B103" s="101" t="s">
        <v>699</v>
      </c>
      <c r="C103" s="101" t="s">
        <v>699</v>
      </c>
      <c r="D103" s="16"/>
      <c r="E103" s="16" t="s">
        <v>473</v>
      </c>
      <c r="F103" s="86"/>
      <c r="G103" s="15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7">
        <f t="shared" si="130"/>
        <v>0</v>
      </c>
      <c r="X103" s="26"/>
      <c r="Y103" s="26"/>
      <c r="Z103" s="26"/>
      <c r="AA103" s="26"/>
      <c r="AB103" s="26"/>
      <c r="AC103" s="26"/>
      <c r="AD103" s="26"/>
      <c r="AE103" s="35" t="str">
        <f t="shared" si="131"/>
        <v/>
      </c>
      <c r="AF103" s="23">
        <v>4.4000000000000004</v>
      </c>
      <c r="AG103" s="24">
        <f t="shared" si="106"/>
        <v>1.4666666666666668</v>
      </c>
      <c r="AH103" s="24" t="str">
        <f t="shared" si="132"/>
        <v/>
      </c>
      <c r="AI103" s="42" t="str">
        <f t="shared" si="127"/>
        <v/>
      </c>
      <c r="AJ103" s="42" t="str">
        <f t="shared" si="133"/>
        <v/>
      </c>
      <c r="AK103" s="42" t="str">
        <f t="shared" si="134"/>
        <v/>
      </c>
      <c r="AL103" s="24" t="str">
        <f t="shared" si="135"/>
        <v/>
      </c>
      <c r="AM103" s="36" t="str">
        <f t="shared" si="126"/>
        <v/>
      </c>
      <c r="AN103" s="59"/>
    </row>
    <row r="104" spans="1:40" x14ac:dyDescent="0.25">
      <c r="A104" s="21" t="s">
        <v>16</v>
      </c>
      <c r="B104" s="22" t="s">
        <v>699</v>
      </c>
      <c r="C104" s="22" t="s">
        <v>699</v>
      </c>
      <c r="D104" s="22"/>
      <c r="E104" s="16" t="s">
        <v>473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7">
        <f t="shared" si="130"/>
        <v>0</v>
      </c>
      <c r="X104" s="26"/>
      <c r="Y104" s="26"/>
      <c r="Z104" s="26"/>
      <c r="AA104" s="26"/>
      <c r="AB104" s="26"/>
      <c r="AC104" s="26"/>
      <c r="AD104" s="26"/>
      <c r="AE104" s="35" t="str">
        <f t="shared" si="131"/>
        <v/>
      </c>
      <c r="AF104" s="23">
        <v>2.2999999999999998</v>
      </c>
      <c r="AG104" s="24">
        <f t="shared" si="106"/>
        <v>0.76666666666666661</v>
      </c>
      <c r="AH104" s="24" t="str">
        <f t="shared" si="132"/>
        <v/>
      </c>
      <c r="AI104" s="42" t="str">
        <f t="shared" si="127"/>
        <v/>
      </c>
      <c r="AJ104" s="42" t="str">
        <f t="shared" si="133"/>
        <v/>
      </c>
      <c r="AK104" s="42" t="str">
        <f t="shared" si="134"/>
        <v/>
      </c>
      <c r="AL104" s="24" t="str">
        <f t="shared" si="135"/>
        <v/>
      </c>
      <c r="AM104" s="36" t="str">
        <f t="shared" si="126"/>
        <v/>
      </c>
      <c r="AN104" s="59"/>
    </row>
    <row r="105" spans="1:40" x14ac:dyDescent="0.25">
      <c r="A105" s="2" t="s">
        <v>13</v>
      </c>
      <c r="B105" s="101" t="s">
        <v>699</v>
      </c>
      <c r="C105" s="101" t="s">
        <v>699</v>
      </c>
      <c r="D105" s="16"/>
      <c r="E105" s="16" t="s">
        <v>473</v>
      </c>
      <c r="F105" s="86"/>
      <c r="G105" s="15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7">
        <f t="shared" si="130"/>
        <v>0</v>
      </c>
      <c r="X105" s="26"/>
      <c r="Y105" s="26"/>
      <c r="Z105" s="26"/>
      <c r="AA105" s="26"/>
      <c r="AB105" s="26"/>
      <c r="AC105" s="26"/>
      <c r="AD105" s="26"/>
      <c r="AE105" s="35" t="str">
        <f t="shared" si="131"/>
        <v/>
      </c>
      <c r="AF105" s="23">
        <v>2.9</v>
      </c>
      <c r="AG105" s="24">
        <f t="shared" si="106"/>
        <v>0.96666666666666656</v>
      </c>
      <c r="AH105" s="24" t="str">
        <f t="shared" si="132"/>
        <v/>
      </c>
      <c r="AI105" s="42" t="str">
        <f t="shared" si="127"/>
        <v/>
      </c>
      <c r="AJ105" s="42" t="str">
        <f t="shared" si="133"/>
        <v/>
      </c>
      <c r="AK105" s="42" t="str">
        <f t="shared" si="134"/>
        <v/>
      </c>
      <c r="AL105" s="24" t="str">
        <f t="shared" si="135"/>
        <v/>
      </c>
      <c r="AM105" s="36" t="str">
        <f t="shared" si="126"/>
        <v/>
      </c>
      <c r="AN105" s="59"/>
    </row>
    <row r="106" spans="1:40" x14ac:dyDescent="0.25">
      <c r="A106" s="2" t="s">
        <v>121</v>
      </c>
      <c r="B106" s="101" t="s">
        <v>699</v>
      </c>
      <c r="C106" s="101" t="s">
        <v>699</v>
      </c>
      <c r="D106" s="16"/>
      <c r="E106" s="16" t="s">
        <v>473</v>
      </c>
      <c r="F106" s="86"/>
      <c r="G106" s="15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7">
        <f t="shared" si="130"/>
        <v>0</v>
      </c>
      <c r="X106" s="26"/>
      <c r="Y106" s="26"/>
      <c r="Z106" s="26"/>
      <c r="AA106" s="26"/>
      <c r="AB106" s="26"/>
      <c r="AC106" s="26"/>
      <c r="AD106" s="26"/>
      <c r="AE106" s="35" t="str">
        <f t="shared" si="131"/>
        <v/>
      </c>
      <c r="AF106" s="23">
        <v>7.8</v>
      </c>
      <c r="AG106" s="24">
        <f t="shared" si="106"/>
        <v>2.5999999999999996</v>
      </c>
      <c r="AH106" s="24" t="str">
        <f t="shared" si="132"/>
        <v/>
      </c>
      <c r="AI106" s="42" t="str">
        <f t="shared" si="127"/>
        <v/>
      </c>
      <c r="AJ106" s="42" t="str">
        <f t="shared" si="133"/>
        <v/>
      </c>
      <c r="AK106" s="42" t="str">
        <f t="shared" si="134"/>
        <v/>
      </c>
      <c r="AL106" s="24" t="str">
        <f t="shared" si="135"/>
        <v/>
      </c>
      <c r="AM106" s="36" t="str">
        <f t="shared" si="126"/>
        <v/>
      </c>
      <c r="AN106" s="59"/>
    </row>
    <row r="107" spans="1:40" x14ac:dyDescent="0.25">
      <c r="A107" s="2" t="s">
        <v>120</v>
      </c>
      <c r="B107" s="101" t="s">
        <v>699</v>
      </c>
      <c r="C107" s="101" t="s">
        <v>699</v>
      </c>
      <c r="D107" s="16"/>
      <c r="E107" s="16" t="s">
        <v>473</v>
      </c>
      <c r="F107" s="86"/>
      <c r="G107" s="15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7">
        <f t="shared" si="130"/>
        <v>0</v>
      </c>
      <c r="X107" s="26"/>
      <c r="Y107" s="26"/>
      <c r="Z107" s="26"/>
      <c r="AA107" s="26"/>
      <c r="AB107" s="26"/>
      <c r="AC107" s="26"/>
      <c r="AD107" s="26"/>
      <c r="AE107" s="35" t="str">
        <f t="shared" si="131"/>
        <v/>
      </c>
      <c r="AF107" s="23">
        <v>10.199999999999999</v>
      </c>
      <c r="AG107" s="24">
        <f t="shared" si="106"/>
        <v>3.3999999999999995</v>
      </c>
      <c r="AH107" s="24" t="str">
        <f t="shared" si="132"/>
        <v/>
      </c>
      <c r="AI107" s="42" t="str">
        <f t="shared" si="127"/>
        <v/>
      </c>
      <c r="AJ107" s="42" t="str">
        <f t="shared" si="133"/>
        <v/>
      </c>
      <c r="AK107" s="42" t="str">
        <f t="shared" si="134"/>
        <v/>
      </c>
      <c r="AL107" s="24" t="str">
        <f t="shared" si="135"/>
        <v/>
      </c>
      <c r="AM107" s="36" t="str">
        <f t="shared" si="126"/>
        <v/>
      </c>
      <c r="AN107" s="59"/>
    </row>
    <row r="108" spans="1:40" x14ac:dyDescent="0.25">
      <c r="A108" s="21" t="s">
        <v>15</v>
      </c>
      <c r="B108" s="22" t="s">
        <v>699</v>
      </c>
      <c r="C108" s="22" t="s">
        <v>699</v>
      </c>
      <c r="D108" s="22"/>
      <c r="E108" s="16" t="s">
        <v>473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7">
        <f t="shared" si="130"/>
        <v>0</v>
      </c>
      <c r="X108" s="26"/>
      <c r="Y108" s="26"/>
      <c r="Z108" s="26"/>
      <c r="AA108" s="26"/>
      <c r="AB108" s="26"/>
      <c r="AC108" s="26"/>
      <c r="AD108" s="26"/>
      <c r="AE108" s="35" t="str">
        <f t="shared" si="131"/>
        <v/>
      </c>
      <c r="AF108" s="23">
        <v>2.8</v>
      </c>
      <c r="AG108" s="24">
        <f t="shared" si="106"/>
        <v>0.93333333333333324</v>
      </c>
      <c r="AH108" s="24" t="str">
        <f t="shared" si="132"/>
        <v/>
      </c>
      <c r="AI108" s="42" t="str">
        <f t="shared" si="127"/>
        <v/>
      </c>
      <c r="AJ108" s="42" t="str">
        <f t="shared" si="133"/>
        <v/>
      </c>
      <c r="AK108" s="42" t="str">
        <f t="shared" si="134"/>
        <v/>
      </c>
      <c r="AL108" s="24" t="str">
        <f t="shared" si="135"/>
        <v/>
      </c>
      <c r="AM108" s="36" t="str">
        <f t="shared" si="126"/>
        <v/>
      </c>
      <c r="AN108" s="59"/>
    </row>
    <row r="109" spans="1:40" x14ac:dyDescent="0.25">
      <c r="A109" s="2" t="s">
        <v>12</v>
      </c>
      <c r="B109" s="101" t="s">
        <v>699</v>
      </c>
      <c r="C109" s="101" t="s">
        <v>699</v>
      </c>
      <c r="D109" s="16"/>
      <c r="E109" s="16" t="s">
        <v>473</v>
      </c>
      <c r="F109" s="86"/>
      <c r="G109" s="15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7">
        <f t="shared" si="130"/>
        <v>0</v>
      </c>
      <c r="X109" s="26"/>
      <c r="Y109" s="26"/>
      <c r="Z109" s="26"/>
      <c r="AA109" s="26"/>
      <c r="AB109" s="26"/>
      <c r="AC109" s="26"/>
      <c r="AD109" s="26"/>
      <c r="AE109" s="35" t="str">
        <f t="shared" si="131"/>
        <v/>
      </c>
      <c r="AF109" s="23">
        <v>3.9</v>
      </c>
      <c r="AG109" s="24">
        <f t="shared" si="106"/>
        <v>1.2999999999999998</v>
      </c>
      <c r="AH109" s="24" t="str">
        <f t="shared" si="132"/>
        <v/>
      </c>
      <c r="AI109" s="42" t="str">
        <f t="shared" si="127"/>
        <v/>
      </c>
      <c r="AJ109" s="42" t="str">
        <f t="shared" si="133"/>
        <v/>
      </c>
      <c r="AK109" s="42" t="str">
        <f t="shared" si="134"/>
        <v/>
      </c>
      <c r="AL109" s="24" t="str">
        <f t="shared" si="135"/>
        <v/>
      </c>
      <c r="AM109" s="36" t="str">
        <f t="shared" si="126"/>
        <v/>
      </c>
      <c r="AN109" s="59"/>
    </row>
    <row r="110" spans="1:40" x14ac:dyDescent="0.25">
      <c r="A110" s="2" t="s">
        <v>11</v>
      </c>
      <c r="B110" s="101" t="s">
        <v>699</v>
      </c>
      <c r="C110" s="101" t="s">
        <v>699</v>
      </c>
      <c r="D110" s="16"/>
      <c r="E110" s="16" t="s">
        <v>473</v>
      </c>
      <c r="F110" s="4"/>
      <c r="G110" s="15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7">
        <f t="shared" si="130"/>
        <v>0</v>
      </c>
      <c r="X110" s="26"/>
      <c r="Y110" s="26"/>
      <c r="Z110" s="26"/>
      <c r="AA110" s="26"/>
      <c r="AB110" s="26"/>
      <c r="AC110" s="26"/>
      <c r="AD110" s="26"/>
      <c r="AE110" s="35" t="str">
        <f t="shared" si="131"/>
        <v/>
      </c>
      <c r="AF110" s="23">
        <v>5.2</v>
      </c>
      <c r="AG110" s="24">
        <f t="shared" si="106"/>
        <v>1.7333333333333334</v>
      </c>
      <c r="AH110" s="24" t="str">
        <f t="shared" si="132"/>
        <v/>
      </c>
      <c r="AI110" s="42" t="str">
        <f t="shared" si="127"/>
        <v/>
      </c>
      <c r="AJ110" s="42" t="str">
        <f t="shared" si="133"/>
        <v/>
      </c>
      <c r="AK110" s="42" t="str">
        <f t="shared" si="134"/>
        <v/>
      </c>
      <c r="AL110" s="24" t="str">
        <f t="shared" si="135"/>
        <v/>
      </c>
      <c r="AM110" s="36" t="str">
        <f t="shared" si="126"/>
        <v/>
      </c>
      <c r="AN110" s="59"/>
    </row>
    <row r="111" spans="1:40" x14ac:dyDescent="0.25">
      <c r="A111" s="2" t="s">
        <v>10</v>
      </c>
      <c r="B111" s="101" t="s">
        <v>699</v>
      </c>
      <c r="C111" s="101" t="s">
        <v>699</v>
      </c>
      <c r="D111" s="16"/>
      <c r="E111" s="16" t="s">
        <v>473</v>
      </c>
      <c r="F111" s="4"/>
      <c r="G111" s="15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7">
        <f t="shared" si="130"/>
        <v>0</v>
      </c>
      <c r="X111" s="26"/>
      <c r="Y111" s="26"/>
      <c r="Z111" s="26"/>
      <c r="AA111" s="26"/>
      <c r="AB111" s="26"/>
      <c r="AC111" s="26"/>
      <c r="AD111" s="26"/>
      <c r="AE111" s="35" t="str">
        <f t="shared" si="131"/>
        <v/>
      </c>
      <c r="AF111" s="23">
        <v>6.9</v>
      </c>
      <c r="AG111" s="24">
        <f t="shared" si="106"/>
        <v>2.2999999999999998</v>
      </c>
      <c r="AH111" s="24" t="str">
        <f t="shared" si="132"/>
        <v/>
      </c>
      <c r="AI111" s="42" t="str">
        <f t="shared" si="127"/>
        <v/>
      </c>
      <c r="AJ111" s="42" t="str">
        <f t="shared" si="133"/>
        <v/>
      </c>
      <c r="AK111" s="42" t="str">
        <f t="shared" si="134"/>
        <v/>
      </c>
      <c r="AL111" s="24" t="str">
        <f t="shared" si="135"/>
        <v/>
      </c>
      <c r="AM111" s="36" t="str">
        <f t="shared" si="126"/>
        <v/>
      </c>
      <c r="AN111" s="59"/>
    </row>
    <row r="112" spans="1:40" x14ac:dyDescent="0.25">
      <c r="A112" s="2" t="s">
        <v>122</v>
      </c>
      <c r="B112" s="101" t="s">
        <v>699</v>
      </c>
      <c r="C112" s="101" t="s">
        <v>699</v>
      </c>
      <c r="D112" s="16"/>
      <c r="E112" s="16" t="s">
        <v>473</v>
      </c>
      <c r="F112" s="4"/>
      <c r="G112" s="15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7">
        <f t="shared" si="130"/>
        <v>0</v>
      </c>
      <c r="X112" s="26"/>
      <c r="Y112" s="26"/>
      <c r="Z112" s="26"/>
      <c r="AA112" s="26"/>
      <c r="AB112" s="26"/>
      <c r="AC112" s="26"/>
      <c r="AD112" s="26"/>
      <c r="AE112" s="35" t="str">
        <f t="shared" si="131"/>
        <v/>
      </c>
      <c r="AF112" s="23">
        <v>8.1999999999999993</v>
      </c>
      <c r="AG112" s="24">
        <f t="shared" si="106"/>
        <v>2.7333333333333329</v>
      </c>
      <c r="AH112" s="24" t="str">
        <f t="shared" si="132"/>
        <v/>
      </c>
      <c r="AI112" s="42" t="str">
        <f t="shared" si="127"/>
        <v/>
      </c>
      <c r="AJ112" s="42" t="str">
        <f t="shared" si="133"/>
        <v/>
      </c>
      <c r="AK112" s="42" t="str">
        <f t="shared" si="134"/>
        <v/>
      </c>
      <c r="AL112" s="24" t="str">
        <f t="shared" si="135"/>
        <v/>
      </c>
      <c r="AM112" s="36" t="str">
        <f t="shared" si="126"/>
        <v/>
      </c>
      <c r="AN112" s="59"/>
    </row>
    <row r="113" spans="1:40" x14ac:dyDescent="0.25">
      <c r="A113" s="2" t="s">
        <v>119</v>
      </c>
      <c r="B113" s="101" t="s">
        <v>699</v>
      </c>
      <c r="C113" s="101" t="s">
        <v>699</v>
      </c>
      <c r="D113" s="16"/>
      <c r="E113" s="16" t="s">
        <v>473</v>
      </c>
      <c r="F113" s="4"/>
      <c r="G113" s="15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7">
        <f t="shared" si="130"/>
        <v>0</v>
      </c>
      <c r="X113" s="26"/>
      <c r="Y113" s="26"/>
      <c r="Z113" s="26"/>
      <c r="AA113" s="26"/>
      <c r="AB113" s="26"/>
      <c r="AC113" s="26"/>
      <c r="AD113" s="26"/>
      <c r="AE113" s="35" t="str">
        <f t="shared" si="131"/>
        <v/>
      </c>
      <c r="AF113" s="23">
        <v>5</v>
      </c>
      <c r="AG113" s="24">
        <f t="shared" si="106"/>
        <v>1.6666666666666665</v>
      </c>
      <c r="AH113" s="24" t="str">
        <f t="shared" si="132"/>
        <v/>
      </c>
      <c r="AI113" s="42" t="str">
        <f t="shared" si="127"/>
        <v/>
      </c>
      <c r="AJ113" s="42" t="str">
        <f t="shared" si="133"/>
        <v/>
      </c>
      <c r="AK113" s="42" t="str">
        <f t="shared" si="134"/>
        <v/>
      </c>
      <c r="AL113" s="24" t="str">
        <f t="shared" si="135"/>
        <v/>
      </c>
      <c r="AM113" s="36" t="str">
        <f t="shared" si="126"/>
        <v/>
      </c>
      <c r="AN113" s="59"/>
    </row>
    <row r="114" spans="1:40" x14ac:dyDescent="0.25">
      <c r="A114" s="2" t="s">
        <v>14</v>
      </c>
      <c r="B114" s="101" t="s">
        <v>699</v>
      </c>
      <c r="C114" s="101" t="s">
        <v>699</v>
      </c>
      <c r="D114" s="16"/>
      <c r="E114" s="16" t="s">
        <v>473</v>
      </c>
      <c r="F114" s="4"/>
      <c r="G114" s="15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7">
        <f t="shared" si="130"/>
        <v>0</v>
      </c>
      <c r="X114" s="26"/>
      <c r="Y114" s="26"/>
      <c r="Z114" s="26"/>
      <c r="AA114" s="26"/>
      <c r="AB114" s="26"/>
      <c r="AC114" s="26"/>
      <c r="AD114" s="26"/>
      <c r="AE114" s="35" t="str">
        <f t="shared" si="131"/>
        <v/>
      </c>
      <c r="AF114" s="23">
        <v>8</v>
      </c>
      <c r="AG114" s="24">
        <f t="shared" si="106"/>
        <v>2.6666666666666665</v>
      </c>
      <c r="AH114" s="24" t="str">
        <f t="shared" si="132"/>
        <v/>
      </c>
      <c r="AI114" s="42" t="str">
        <f t="shared" si="127"/>
        <v/>
      </c>
      <c r="AJ114" s="42" t="str">
        <f t="shared" si="133"/>
        <v/>
      </c>
      <c r="AK114" s="42" t="str">
        <f t="shared" si="134"/>
        <v/>
      </c>
      <c r="AL114" s="24" t="str">
        <f t="shared" si="135"/>
        <v/>
      </c>
      <c r="AM114" s="36" t="str">
        <f t="shared" si="126"/>
        <v/>
      </c>
      <c r="AN114" s="59"/>
    </row>
    <row r="115" spans="1:40" x14ac:dyDescent="0.25">
      <c r="A115" s="2" t="s">
        <v>688</v>
      </c>
      <c r="B115" s="101" t="s">
        <v>699</v>
      </c>
      <c r="C115" s="101" t="s">
        <v>699</v>
      </c>
      <c r="D115" s="86"/>
      <c r="E115" s="86" t="s">
        <v>473</v>
      </c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7">
        <f t="shared" si="130"/>
        <v>0</v>
      </c>
      <c r="X115" s="26"/>
      <c r="Y115" s="26"/>
      <c r="Z115" s="26"/>
      <c r="AA115" s="26"/>
      <c r="AB115" s="26"/>
      <c r="AC115" s="26"/>
      <c r="AD115" s="26"/>
      <c r="AE115" s="35" t="str">
        <f t="shared" ref="AE115" si="136">IF(W115&gt;0,MIN(X115:AD115)*$AE$2,"")</f>
        <v/>
      </c>
      <c r="AF115" s="23">
        <v>8</v>
      </c>
      <c r="AG115" s="24">
        <f t="shared" si="106"/>
        <v>2.6666666666666665</v>
      </c>
      <c r="AH115" s="24" t="str">
        <f t="shared" ref="AH115" si="137">IF(W115&gt;0,MIN(X115:AD115)+AE115+AG115,"")</f>
        <v/>
      </c>
      <c r="AI115" s="42" t="str">
        <f t="shared" ref="AI115" si="138">IF(W115&gt;0,MIN(X115:AD115)*W115,"")</f>
        <v/>
      </c>
      <c r="AJ115" s="42" t="str">
        <f t="shared" ref="AJ115" si="139">IF(W115&gt;0,W115*AF115*$AG$2,"")</f>
        <v/>
      </c>
      <c r="AK115" s="42" t="str">
        <f t="shared" ref="AK115" si="140">IF(W115&gt;0,W115*AE115,"")</f>
        <v/>
      </c>
      <c r="AL115" s="24" t="str">
        <f t="shared" ref="AL115" si="141">IF(W115&gt;0,W115*AH115,"")</f>
        <v/>
      </c>
      <c r="AM115" s="36" t="str">
        <f t="shared" ref="AM115" si="142">IF(OR(W115&gt;0,AN115="x",AN115&gt;0.1),"x","")</f>
        <v/>
      </c>
      <c r="AN115" s="59"/>
    </row>
    <row r="116" spans="1:40" x14ac:dyDescent="0.25">
      <c r="A116" s="2" t="s">
        <v>20</v>
      </c>
      <c r="B116" s="101" t="s">
        <v>699</v>
      </c>
      <c r="C116" s="101" t="s">
        <v>699</v>
      </c>
      <c r="D116" s="16"/>
      <c r="E116" s="16" t="s">
        <v>474</v>
      </c>
      <c r="F116" s="86"/>
      <c r="G116" s="15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7">
        <f t="shared" si="130"/>
        <v>0</v>
      </c>
      <c r="X116" s="26"/>
      <c r="Y116" s="26"/>
      <c r="Z116" s="26"/>
      <c r="AA116" s="26"/>
      <c r="AB116" s="26"/>
      <c r="AC116" s="26"/>
      <c r="AD116" s="26"/>
      <c r="AE116" s="35" t="str">
        <f t="shared" si="131"/>
        <v/>
      </c>
      <c r="AF116" s="23">
        <v>1.5</v>
      </c>
      <c r="AG116" s="24">
        <f t="shared" si="106"/>
        <v>0.5</v>
      </c>
      <c r="AH116" s="24" t="str">
        <f t="shared" si="132"/>
        <v/>
      </c>
      <c r="AI116" s="42" t="str">
        <f t="shared" si="127"/>
        <v/>
      </c>
      <c r="AJ116" s="42" t="str">
        <f t="shared" si="133"/>
        <v/>
      </c>
      <c r="AK116" s="42" t="str">
        <f t="shared" si="134"/>
        <v/>
      </c>
      <c r="AL116" s="24" t="str">
        <f t="shared" si="135"/>
        <v/>
      </c>
      <c r="AM116" s="36" t="str">
        <f t="shared" si="126"/>
        <v/>
      </c>
      <c r="AN116" s="59"/>
    </row>
    <row r="117" spans="1:40" x14ac:dyDescent="0.25">
      <c r="A117" s="2" t="s">
        <v>19</v>
      </c>
      <c r="B117" s="101" t="s">
        <v>699</v>
      </c>
      <c r="C117" s="101" t="s">
        <v>699</v>
      </c>
      <c r="D117" s="16"/>
      <c r="E117" s="16" t="s">
        <v>474</v>
      </c>
      <c r="F117" s="86"/>
      <c r="G117" s="15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7">
        <f t="shared" si="130"/>
        <v>0</v>
      </c>
      <c r="X117" s="26"/>
      <c r="Y117" s="26"/>
      <c r="Z117" s="26"/>
      <c r="AA117" s="26"/>
      <c r="AB117" s="26"/>
      <c r="AC117" s="26"/>
      <c r="AD117" s="26"/>
      <c r="AE117" s="35" t="str">
        <f t="shared" si="131"/>
        <v/>
      </c>
      <c r="AF117" s="23">
        <v>1.5</v>
      </c>
      <c r="AG117" s="24">
        <f t="shared" si="106"/>
        <v>0.5</v>
      </c>
      <c r="AH117" s="24" t="str">
        <f t="shared" si="132"/>
        <v/>
      </c>
      <c r="AI117" s="42" t="str">
        <f t="shared" si="127"/>
        <v/>
      </c>
      <c r="AJ117" s="42" t="str">
        <f t="shared" si="133"/>
        <v/>
      </c>
      <c r="AK117" s="42" t="str">
        <f t="shared" si="134"/>
        <v/>
      </c>
      <c r="AL117" s="24" t="str">
        <f t="shared" si="135"/>
        <v/>
      </c>
      <c r="AM117" s="36" t="str">
        <f t="shared" si="126"/>
        <v/>
      </c>
      <c r="AN117" s="59"/>
    </row>
    <row r="118" spans="1:40" x14ac:dyDescent="0.25">
      <c r="A118" s="2" t="s">
        <v>18</v>
      </c>
      <c r="B118" s="101" t="s">
        <v>699</v>
      </c>
      <c r="C118" s="101" t="s">
        <v>699</v>
      </c>
      <c r="D118" s="16"/>
      <c r="E118" s="16" t="s">
        <v>474</v>
      </c>
      <c r="F118" s="86"/>
      <c r="G118" s="15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7">
        <f t="shared" si="130"/>
        <v>0</v>
      </c>
      <c r="X118" s="26"/>
      <c r="Y118" s="26"/>
      <c r="Z118" s="26"/>
      <c r="AA118" s="26"/>
      <c r="AB118" s="26"/>
      <c r="AC118" s="26"/>
      <c r="AD118" s="26"/>
      <c r="AE118" s="35" t="str">
        <f t="shared" si="131"/>
        <v/>
      </c>
      <c r="AF118" s="23">
        <v>1.5</v>
      </c>
      <c r="AG118" s="24">
        <f t="shared" si="106"/>
        <v>0.5</v>
      </c>
      <c r="AH118" s="24" t="str">
        <f t="shared" si="132"/>
        <v/>
      </c>
      <c r="AI118" s="42" t="str">
        <f t="shared" si="127"/>
        <v/>
      </c>
      <c r="AJ118" s="42" t="str">
        <f t="shared" si="133"/>
        <v/>
      </c>
      <c r="AK118" s="42" t="str">
        <f t="shared" si="134"/>
        <v/>
      </c>
      <c r="AL118" s="24" t="str">
        <f t="shared" si="135"/>
        <v/>
      </c>
      <c r="AM118" s="36" t="str">
        <f t="shared" si="126"/>
        <v/>
      </c>
      <c r="AN118" s="59"/>
    </row>
    <row r="119" spans="1:40" x14ac:dyDescent="0.25">
      <c r="A119" s="2" t="s">
        <v>475</v>
      </c>
      <c r="B119" s="101" t="s">
        <v>699</v>
      </c>
      <c r="C119" s="101" t="s">
        <v>699</v>
      </c>
      <c r="D119" s="16"/>
      <c r="E119" s="15" t="s">
        <v>474</v>
      </c>
      <c r="F119" s="86"/>
      <c r="G119" s="15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7">
        <f t="shared" si="130"/>
        <v>0</v>
      </c>
      <c r="X119" s="26"/>
      <c r="Y119" s="26"/>
      <c r="Z119" s="26"/>
      <c r="AA119" s="26"/>
      <c r="AB119" s="26"/>
      <c r="AC119" s="26"/>
      <c r="AD119" s="26"/>
      <c r="AE119" s="35" t="str">
        <f t="shared" si="131"/>
        <v/>
      </c>
      <c r="AF119" s="23">
        <v>1.5</v>
      </c>
      <c r="AG119" s="24">
        <f t="shared" si="106"/>
        <v>0.5</v>
      </c>
      <c r="AH119" s="24" t="str">
        <f t="shared" si="132"/>
        <v/>
      </c>
      <c r="AI119" s="42" t="str">
        <f t="shared" si="127"/>
        <v/>
      </c>
      <c r="AJ119" s="42" t="str">
        <f t="shared" si="133"/>
        <v/>
      </c>
      <c r="AK119" s="42" t="str">
        <f t="shared" si="134"/>
        <v/>
      </c>
      <c r="AL119" s="24" t="str">
        <f t="shared" si="135"/>
        <v/>
      </c>
      <c r="AM119" s="36" t="str">
        <f t="shared" si="126"/>
        <v/>
      </c>
      <c r="AN119" s="59"/>
    </row>
    <row r="120" spans="1:40" x14ac:dyDescent="0.25">
      <c r="A120" s="2" t="s">
        <v>476</v>
      </c>
      <c r="B120" s="101" t="s">
        <v>699</v>
      </c>
      <c r="C120" s="101" t="s">
        <v>699</v>
      </c>
      <c r="D120" s="16"/>
      <c r="E120" s="16" t="s">
        <v>474</v>
      </c>
      <c r="F120" s="8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7">
        <f t="shared" si="130"/>
        <v>0</v>
      </c>
      <c r="X120" s="26"/>
      <c r="Y120" s="26"/>
      <c r="Z120" s="26"/>
      <c r="AA120" s="26"/>
      <c r="AB120" s="26"/>
      <c r="AC120" s="26"/>
      <c r="AD120" s="26"/>
      <c r="AE120" s="35" t="str">
        <f t="shared" si="131"/>
        <v/>
      </c>
      <c r="AF120" s="23">
        <v>1.5</v>
      </c>
      <c r="AG120" s="24">
        <f t="shared" si="106"/>
        <v>0.5</v>
      </c>
      <c r="AH120" s="24" t="str">
        <f t="shared" si="132"/>
        <v/>
      </c>
      <c r="AI120" s="42" t="str">
        <f t="shared" si="127"/>
        <v/>
      </c>
      <c r="AJ120" s="42" t="str">
        <f t="shared" si="133"/>
        <v/>
      </c>
      <c r="AK120" s="42" t="str">
        <f t="shared" si="134"/>
        <v/>
      </c>
      <c r="AL120" s="24" t="str">
        <f t="shared" si="135"/>
        <v/>
      </c>
      <c r="AM120" s="36" t="str">
        <f t="shared" si="126"/>
        <v/>
      </c>
      <c r="AN120" s="59"/>
    </row>
    <row r="121" spans="1:40" x14ac:dyDescent="0.25">
      <c r="A121" s="2" t="s">
        <v>477</v>
      </c>
      <c r="B121" s="101" t="s">
        <v>699</v>
      </c>
      <c r="C121" s="101" t="s">
        <v>699</v>
      </c>
      <c r="D121" s="16"/>
      <c r="E121" s="16" t="s">
        <v>474</v>
      </c>
      <c r="F121" s="8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7">
        <f t="shared" si="130"/>
        <v>0</v>
      </c>
      <c r="X121" s="26"/>
      <c r="Y121" s="26"/>
      <c r="Z121" s="26"/>
      <c r="AA121" s="26"/>
      <c r="AB121" s="26"/>
      <c r="AC121" s="26"/>
      <c r="AD121" s="26"/>
      <c r="AE121" s="35" t="str">
        <f t="shared" si="131"/>
        <v/>
      </c>
      <c r="AF121" s="23">
        <v>1.5</v>
      </c>
      <c r="AG121" s="24">
        <f t="shared" si="106"/>
        <v>0.5</v>
      </c>
      <c r="AH121" s="24" t="str">
        <f t="shared" si="132"/>
        <v/>
      </c>
      <c r="AI121" s="42" t="str">
        <f t="shared" si="127"/>
        <v/>
      </c>
      <c r="AJ121" s="42" t="str">
        <f t="shared" si="133"/>
        <v/>
      </c>
      <c r="AK121" s="42" t="str">
        <f t="shared" si="134"/>
        <v/>
      </c>
      <c r="AL121" s="24" t="str">
        <f t="shared" si="135"/>
        <v/>
      </c>
      <c r="AM121" s="36" t="str">
        <f t="shared" si="126"/>
        <v/>
      </c>
      <c r="AN121" s="59"/>
    </row>
    <row r="122" spans="1:40" x14ac:dyDescent="0.25">
      <c r="A122" s="2" t="s">
        <v>478</v>
      </c>
      <c r="B122" s="101" t="s">
        <v>699</v>
      </c>
      <c r="C122" s="101" t="s">
        <v>699</v>
      </c>
      <c r="D122" s="16"/>
      <c r="E122" s="16" t="s">
        <v>474</v>
      </c>
      <c r="F122" s="8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7">
        <f t="shared" si="130"/>
        <v>0</v>
      </c>
      <c r="X122" s="26"/>
      <c r="Y122" s="26"/>
      <c r="Z122" s="26"/>
      <c r="AA122" s="26"/>
      <c r="AB122" s="26"/>
      <c r="AC122" s="26"/>
      <c r="AD122" s="26"/>
      <c r="AE122" s="35" t="str">
        <f t="shared" si="131"/>
        <v/>
      </c>
      <c r="AF122" s="23">
        <v>1.5</v>
      </c>
      <c r="AG122" s="24">
        <f t="shared" si="106"/>
        <v>0.5</v>
      </c>
      <c r="AH122" s="24" t="str">
        <f t="shared" si="132"/>
        <v/>
      </c>
      <c r="AI122" s="42" t="str">
        <f t="shared" si="127"/>
        <v/>
      </c>
      <c r="AJ122" s="42" t="str">
        <f t="shared" si="133"/>
        <v/>
      </c>
      <c r="AK122" s="42" t="str">
        <f t="shared" si="134"/>
        <v/>
      </c>
      <c r="AL122" s="24" t="str">
        <f t="shared" si="135"/>
        <v/>
      </c>
      <c r="AM122" s="36" t="str">
        <f t="shared" si="126"/>
        <v/>
      </c>
      <c r="AN122" s="59"/>
    </row>
    <row r="123" spans="1:40" x14ac:dyDescent="0.25">
      <c r="A123" s="2" t="s">
        <v>17</v>
      </c>
      <c r="B123" s="101" t="s">
        <v>699</v>
      </c>
      <c r="C123" s="101" t="s">
        <v>699</v>
      </c>
      <c r="D123" s="16"/>
      <c r="E123" s="16" t="s">
        <v>474</v>
      </c>
      <c r="F123" s="8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7">
        <f t="shared" si="130"/>
        <v>0</v>
      </c>
      <c r="X123" s="26"/>
      <c r="Y123" s="26"/>
      <c r="Z123" s="26"/>
      <c r="AA123" s="26"/>
      <c r="AB123" s="26"/>
      <c r="AC123" s="26"/>
      <c r="AD123" s="26"/>
      <c r="AE123" s="35" t="str">
        <f t="shared" si="131"/>
        <v/>
      </c>
      <c r="AF123" s="23">
        <v>1.5</v>
      </c>
      <c r="AG123" s="24">
        <f t="shared" si="106"/>
        <v>0.5</v>
      </c>
      <c r="AH123" s="24" t="str">
        <f t="shared" si="132"/>
        <v/>
      </c>
      <c r="AI123" s="42" t="str">
        <f t="shared" si="127"/>
        <v/>
      </c>
      <c r="AJ123" s="42" t="str">
        <f t="shared" si="133"/>
        <v/>
      </c>
      <c r="AK123" s="42" t="str">
        <f t="shared" si="134"/>
        <v/>
      </c>
      <c r="AL123" s="24" t="str">
        <f t="shared" si="135"/>
        <v/>
      </c>
      <c r="AM123" s="36" t="str">
        <f t="shared" si="126"/>
        <v/>
      </c>
      <c r="AN123" s="59"/>
    </row>
    <row r="124" spans="1:40" x14ac:dyDescent="0.25">
      <c r="A124" s="2" t="s">
        <v>21</v>
      </c>
      <c r="B124" s="101" t="s">
        <v>699</v>
      </c>
      <c r="C124" s="101" t="s">
        <v>699</v>
      </c>
      <c r="D124" s="16"/>
      <c r="E124" s="16" t="s">
        <v>474</v>
      </c>
      <c r="F124" s="86"/>
      <c r="G124" s="15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7">
        <f t="shared" si="130"/>
        <v>0</v>
      </c>
      <c r="X124" s="26"/>
      <c r="Y124" s="26"/>
      <c r="Z124" s="26"/>
      <c r="AA124" s="26"/>
      <c r="AB124" s="26"/>
      <c r="AC124" s="26"/>
      <c r="AD124" s="26"/>
      <c r="AE124" s="35" t="str">
        <f t="shared" si="131"/>
        <v/>
      </c>
      <c r="AF124" s="23">
        <v>1.5</v>
      </c>
      <c r="AG124" s="24">
        <f t="shared" si="106"/>
        <v>0.5</v>
      </c>
      <c r="AH124" s="24" t="str">
        <f t="shared" si="132"/>
        <v/>
      </c>
      <c r="AI124" s="42" t="str">
        <f t="shared" si="127"/>
        <v/>
      </c>
      <c r="AJ124" s="42" t="str">
        <f t="shared" si="133"/>
        <v/>
      </c>
      <c r="AK124" s="42" t="str">
        <f t="shared" si="134"/>
        <v/>
      </c>
      <c r="AL124" s="24" t="str">
        <f t="shared" si="135"/>
        <v/>
      </c>
      <c r="AM124" s="36" t="str">
        <f t="shared" si="126"/>
        <v/>
      </c>
      <c r="AN124" s="59"/>
    </row>
    <row r="125" spans="1:40" x14ac:dyDescent="0.25">
      <c r="A125" s="2" t="s">
        <v>22</v>
      </c>
      <c r="B125" s="101" t="s">
        <v>699</v>
      </c>
      <c r="C125" s="101" t="s">
        <v>699</v>
      </c>
      <c r="D125" s="16"/>
      <c r="E125" s="16" t="s">
        <v>474</v>
      </c>
      <c r="F125" s="86"/>
      <c r="G125" s="1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7">
        <f t="shared" si="130"/>
        <v>0</v>
      </c>
      <c r="X125" s="26"/>
      <c r="Y125" s="26"/>
      <c r="Z125" s="26"/>
      <c r="AA125" s="26"/>
      <c r="AB125" s="26"/>
      <c r="AC125" s="26"/>
      <c r="AD125" s="26"/>
      <c r="AE125" s="35" t="str">
        <f t="shared" si="131"/>
        <v/>
      </c>
      <c r="AF125" s="23">
        <v>1.5</v>
      </c>
      <c r="AG125" s="24">
        <f t="shared" si="106"/>
        <v>0.5</v>
      </c>
      <c r="AH125" s="24" t="str">
        <f t="shared" si="132"/>
        <v/>
      </c>
      <c r="AI125" s="42" t="str">
        <f t="shared" si="127"/>
        <v/>
      </c>
      <c r="AJ125" s="42" t="str">
        <f t="shared" si="133"/>
        <v/>
      </c>
      <c r="AK125" s="42" t="str">
        <f t="shared" si="134"/>
        <v/>
      </c>
      <c r="AL125" s="24" t="str">
        <f t="shared" si="135"/>
        <v/>
      </c>
      <c r="AM125" s="36" t="str">
        <f t="shared" si="126"/>
        <v/>
      </c>
      <c r="AN125" s="59"/>
    </row>
    <row r="126" spans="1:40" x14ac:dyDescent="0.25">
      <c r="A126" s="2" t="s">
        <v>123</v>
      </c>
      <c r="B126" s="4" t="s">
        <v>552</v>
      </c>
      <c r="C126" s="4" t="s">
        <v>685</v>
      </c>
      <c r="D126" s="16"/>
      <c r="E126" s="16" t="s">
        <v>474</v>
      </c>
      <c r="F126" s="86"/>
      <c r="G126" s="15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7">
        <f t="shared" si="130"/>
        <v>0</v>
      </c>
      <c r="X126" s="26"/>
      <c r="Y126" s="26"/>
      <c r="Z126" s="26"/>
      <c r="AA126" s="26"/>
      <c r="AB126" s="26"/>
      <c r="AC126" s="26"/>
      <c r="AD126" s="26"/>
      <c r="AE126" s="35" t="str">
        <f t="shared" si="131"/>
        <v/>
      </c>
      <c r="AF126" s="23">
        <v>1.5</v>
      </c>
      <c r="AG126" s="24">
        <f t="shared" si="106"/>
        <v>0.5</v>
      </c>
      <c r="AH126" s="24" t="str">
        <f t="shared" si="132"/>
        <v/>
      </c>
      <c r="AI126" s="42" t="str">
        <f t="shared" si="127"/>
        <v/>
      </c>
      <c r="AJ126" s="42" t="str">
        <f t="shared" si="133"/>
        <v/>
      </c>
      <c r="AK126" s="42" t="str">
        <f t="shared" si="134"/>
        <v/>
      </c>
      <c r="AL126" s="24" t="str">
        <f t="shared" si="135"/>
        <v/>
      </c>
      <c r="AM126" s="36" t="str">
        <f t="shared" si="126"/>
        <v/>
      </c>
      <c r="AN126" s="59"/>
    </row>
    <row r="127" spans="1:40" x14ac:dyDescent="0.25">
      <c r="A127" s="2" t="s">
        <v>23</v>
      </c>
      <c r="B127" s="86" t="s">
        <v>552</v>
      </c>
      <c r="C127" s="86" t="s">
        <v>686</v>
      </c>
      <c r="D127" s="16"/>
      <c r="E127" s="16" t="s">
        <v>474</v>
      </c>
      <c r="F127" s="86"/>
      <c r="G127" s="15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7">
        <f t="shared" si="130"/>
        <v>0</v>
      </c>
      <c r="X127" s="26"/>
      <c r="Y127" s="26"/>
      <c r="Z127" s="26"/>
      <c r="AA127" s="26"/>
      <c r="AB127" s="26"/>
      <c r="AC127" s="26"/>
      <c r="AD127" s="26"/>
      <c r="AE127" s="35" t="str">
        <f t="shared" si="131"/>
        <v/>
      </c>
      <c r="AF127" s="23">
        <v>1.5</v>
      </c>
      <c r="AG127" s="24">
        <f t="shared" si="106"/>
        <v>0.5</v>
      </c>
      <c r="AH127" s="24" t="str">
        <f t="shared" si="132"/>
        <v/>
      </c>
      <c r="AI127" s="42" t="str">
        <f t="shared" si="127"/>
        <v/>
      </c>
      <c r="AJ127" s="42" t="str">
        <f t="shared" si="133"/>
        <v/>
      </c>
      <c r="AK127" s="42" t="str">
        <f t="shared" si="134"/>
        <v/>
      </c>
      <c r="AL127" s="24" t="str">
        <f t="shared" si="135"/>
        <v/>
      </c>
      <c r="AM127" s="36" t="str">
        <f t="shared" si="126"/>
        <v/>
      </c>
      <c r="AN127" s="59"/>
    </row>
    <row r="128" spans="1:40" x14ac:dyDescent="0.25">
      <c r="A128" s="2" t="s">
        <v>24</v>
      </c>
      <c r="B128" s="37" t="s">
        <v>526</v>
      </c>
      <c r="C128" s="101" t="s">
        <v>699</v>
      </c>
      <c r="D128" s="37"/>
      <c r="E128" s="37" t="s">
        <v>474</v>
      </c>
      <c r="F128" s="86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7">
        <f t="shared" si="130"/>
        <v>0</v>
      </c>
      <c r="X128" s="26"/>
      <c r="Y128" s="26"/>
      <c r="Z128" s="26"/>
      <c r="AA128" s="26"/>
      <c r="AB128" s="26"/>
      <c r="AC128" s="26"/>
      <c r="AD128" s="26"/>
      <c r="AE128" s="35" t="str">
        <f t="shared" si="131"/>
        <v/>
      </c>
      <c r="AF128" s="23">
        <v>1.5</v>
      </c>
      <c r="AG128" s="24">
        <f t="shared" si="106"/>
        <v>0.5</v>
      </c>
      <c r="AH128" s="24" t="str">
        <f t="shared" ref="AH128" si="143">IF(W128&gt;0,MIN(X128:AD128)+AE128+AG128,"")</f>
        <v/>
      </c>
      <c r="AI128" s="42" t="str">
        <f t="shared" si="127"/>
        <v/>
      </c>
      <c r="AJ128" s="42" t="str">
        <f t="shared" si="133"/>
        <v/>
      </c>
      <c r="AK128" s="42" t="str">
        <f t="shared" si="134"/>
        <v/>
      </c>
      <c r="AL128" s="24" t="str">
        <f t="shared" ref="AL128" si="144">IF(W128&gt;0,W128*AH128,"")</f>
        <v/>
      </c>
      <c r="AM128" s="36" t="str">
        <f t="shared" si="126"/>
        <v/>
      </c>
      <c r="AN128" s="59"/>
    </row>
    <row r="129" spans="1:40" x14ac:dyDescent="0.25">
      <c r="A129" s="2" t="s">
        <v>24</v>
      </c>
      <c r="B129" s="15" t="s">
        <v>169</v>
      </c>
      <c r="C129" s="15" t="s">
        <v>356</v>
      </c>
      <c r="D129" s="16"/>
      <c r="E129" s="16" t="s">
        <v>474</v>
      </c>
      <c r="F129" s="86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7">
        <f t="shared" si="130"/>
        <v>0</v>
      </c>
      <c r="X129" s="26"/>
      <c r="Y129" s="26"/>
      <c r="Z129" s="26"/>
      <c r="AA129" s="26"/>
      <c r="AB129" s="26"/>
      <c r="AC129" s="26"/>
      <c r="AD129" s="26"/>
      <c r="AE129" s="35" t="str">
        <f t="shared" si="131"/>
        <v/>
      </c>
      <c r="AF129" s="23">
        <v>1.5</v>
      </c>
      <c r="AG129" s="24">
        <f t="shared" si="106"/>
        <v>0.5</v>
      </c>
      <c r="AH129" s="24" t="str">
        <f t="shared" si="132"/>
        <v/>
      </c>
      <c r="AI129" s="42" t="str">
        <f t="shared" si="127"/>
        <v/>
      </c>
      <c r="AJ129" s="42" t="str">
        <f t="shared" si="133"/>
        <v/>
      </c>
      <c r="AK129" s="42" t="str">
        <f t="shared" si="134"/>
        <v/>
      </c>
      <c r="AL129" s="24" t="str">
        <f t="shared" si="135"/>
        <v/>
      </c>
      <c r="AM129" s="36" t="str">
        <f t="shared" si="126"/>
        <v/>
      </c>
      <c r="AN129" s="59"/>
    </row>
    <row r="130" spans="1:40" x14ac:dyDescent="0.25">
      <c r="A130" s="2" t="s">
        <v>24</v>
      </c>
      <c r="B130" s="4" t="s">
        <v>169</v>
      </c>
      <c r="C130" s="4" t="s">
        <v>357</v>
      </c>
      <c r="D130" s="16"/>
      <c r="E130" s="16" t="s">
        <v>474</v>
      </c>
      <c r="F130" s="4"/>
      <c r="G130" s="15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7">
        <f t="shared" si="130"/>
        <v>0</v>
      </c>
      <c r="X130" s="26"/>
      <c r="Y130" s="26"/>
      <c r="Z130" s="26"/>
      <c r="AA130" s="26"/>
      <c r="AB130" s="26"/>
      <c r="AC130" s="26"/>
      <c r="AD130" s="26"/>
      <c r="AE130" s="35" t="str">
        <f t="shared" si="131"/>
        <v/>
      </c>
      <c r="AF130" s="23">
        <v>1.5</v>
      </c>
      <c r="AG130" s="24">
        <f t="shared" si="106"/>
        <v>0.5</v>
      </c>
      <c r="AH130" s="24" t="str">
        <f t="shared" si="132"/>
        <v/>
      </c>
      <c r="AI130" s="42" t="str">
        <f t="shared" si="127"/>
        <v/>
      </c>
      <c r="AJ130" s="42" t="str">
        <f t="shared" si="133"/>
        <v/>
      </c>
      <c r="AK130" s="42" t="str">
        <f t="shared" si="134"/>
        <v/>
      </c>
      <c r="AL130" s="24" t="str">
        <f t="shared" si="135"/>
        <v/>
      </c>
      <c r="AM130" s="36" t="str">
        <f t="shared" si="126"/>
        <v/>
      </c>
      <c r="AN130" s="59"/>
    </row>
    <row r="131" spans="1:40" x14ac:dyDescent="0.25">
      <c r="A131" s="3" t="s">
        <v>25</v>
      </c>
      <c r="B131" s="12" t="s">
        <v>697</v>
      </c>
      <c r="C131" s="12"/>
      <c r="D131" s="12"/>
      <c r="E131" s="1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29"/>
      <c r="X131" s="56"/>
      <c r="Y131" s="56"/>
      <c r="Z131" s="56"/>
      <c r="AA131" s="56"/>
      <c r="AB131" s="56"/>
      <c r="AC131" s="56"/>
      <c r="AD131" s="56"/>
      <c r="AE131" s="29"/>
      <c r="AF131" s="29"/>
      <c r="AG131" s="29"/>
      <c r="AH131" s="29"/>
      <c r="AI131" s="29"/>
      <c r="AJ131" s="29"/>
      <c r="AK131" s="8"/>
      <c r="AL131" s="29"/>
      <c r="AM131" s="29"/>
      <c r="AN131" s="29"/>
    </row>
    <row r="132" spans="1:40" x14ac:dyDescent="0.25">
      <c r="A132" s="2" t="s">
        <v>112</v>
      </c>
      <c r="B132" s="101" t="s">
        <v>699</v>
      </c>
      <c r="C132" s="101" t="s">
        <v>699</v>
      </c>
      <c r="D132" s="16"/>
      <c r="E132" s="15"/>
      <c r="F132" s="4"/>
      <c r="G132" s="15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7">
        <f t="shared" ref="W132:W166" si="145">SUM(F132:V132)</f>
        <v>0</v>
      </c>
      <c r="X132" s="26"/>
      <c r="Y132" s="26"/>
      <c r="Z132" s="26"/>
      <c r="AA132" s="26"/>
      <c r="AB132" s="26"/>
      <c r="AC132" s="26"/>
      <c r="AD132" s="26"/>
      <c r="AE132" s="35" t="str">
        <f t="shared" ref="AE132:AE166" si="146">IF(W132&gt;0,MIN(X132:AD132)*$AE$2,"")</f>
        <v/>
      </c>
      <c r="AF132" s="23">
        <v>6.7</v>
      </c>
      <c r="AG132" s="24">
        <f t="shared" si="106"/>
        <v>2.2333333333333334</v>
      </c>
      <c r="AH132" s="24" t="str">
        <f t="shared" ref="AH132:AH166" si="147">IF(W132&gt;0,MIN(X132:AD132)+AE132+AG132,"")</f>
        <v/>
      </c>
      <c r="AI132" s="42" t="str">
        <f t="shared" si="127"/>
        <v/>
      </c>
      <c r="AJ132" s="42" t="str">
        <f t="shared" ref="AJ132:AJ166" si="148">IF(W132&gt;0,W132*AF132*$AG$2,"")</f>
        <v/>
      </c>
      <c r="AK132" s="42" t="str">
        <f t="shared" ref="AK132:AK166" si="149">IF(W132&gt;0,W132*AE132,"")</f>
        <v/>
      </c>
      <c r="AL132" s="24" t="str">
        <f t="shared" ref="AL132:AL166" si="150">IF(W132&gt;0,W132*AH132,"")</f>
        <v/>
      </c>
      <c r="AM132" s="36" t="str">
        <f t="shared" si="126"/>
        <v/>
      </c>
      <c r="AN132" s="59"/>
    </row>
    <row r="133" spans="1:40" x14ac:dyDescent="0.25">
      <c r="A133" s="2" t="s">
        <v>111</v>
      </c>
      <c r="B133" s="101" t="s">
        <v>699</v>
      </c>
      <c r="C133" s="101" t="s">
        <v>699</v>
      </c>
      <c r="D133" s="16"/>
      <c r="E133" s="15"/>
      <c r="F133" s="4"/>
      <c r="G133" s="15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7">
        <f t="shared" si="145"/>
        <v>0</v>
      </c>
      <c r="X133" s="26"/>
      <c r="Y133" s="26"/>
      <c r="Z133" s="26"/>
      <c r="AA133" s="26"/>
      <c r="AB133" s="26"/>
      <c r="AC133" s="26"/>
      <c r="AD133" s="26"/>
      <c r="AE133" s="35" t="str">
        <f t="shared" si="146"/>
        <v/>
      </c>
      <c r="AF133" s="23">
        <v>6.7</v>
      </c>
      <c r="AG133" s="24">
        <f t="shared" si="106"/>
        <v>2.2333333333333334</v>
      </c>
      <c r="AH133" s="24" t="str">
        <f t="shared" si="147"/>
        <v/>
      </c>
      <c r="AI133" s="42" t="str">
        <f t="shared" si="127"/>
        <v/>
      </c>
      <c r="AJ133" s="42" t="str">
        <f t="shared" si="148"/>
        <v/>
      </c>
      <c r="AK133" s="42" t="str">
        <f t="shared" si="149"/>
        <v/>
      </c>
      <c r="AL133" s="24" t="str">
        <f t="shared" si="150"/>
        <v/>
      </c>
      <c r="AM133" s="36" t="str">
        <f t="shared" si="126"/>
        <v/>
      </c>
      <c r="AN133" s="59"/>
    </row>
    <row r="134" spans="1:40" x14ac:dyDescent="0.25">
      <c r="A134" s="2" t="s">
        <v>110</v>
      </c>
      <c r="B134" s="101" t="s">
        <v>699</v>
      </c>
      <c r="C134" s="101" t="s">
        <v>699</v>
      </c>
      <c r="D134" s="16"/>
      <c r="E134" s="15"/>
      <c r="F134" s="4"/>
      <c r="G134" s="15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7">
        <f t="shared" si="145"/>
        <v>0</v>
      </c>
      <c r="X134" s="26"/>
      <c r="Y134" s="26"/>
      <c r="Z134" s="26"/>
      <c r="AA134" s="26"/>
      <c r="AB134" s="26"/>
      <c r="AC134" s="26"/>
      <c r="AD134" s="26"/>
      <c r="AE134" s="35" t="str">
        <f t="shared" si="146"/>
        <v/>
      </c>
      <c r="AF134" s="23">
        <v>7.5</v>
      </c>
      <c r="AG134" s="24">
        <f t="shared" si="106"/>
        <v>2.5</v>
      </c>
      <c r="AH134" s="24" t="str">
        <f t="shared" si="147"/>
        <v/>
      </c>
      <c r="AI134" s="42" t="str">
        <f t="shared" si="127"/>
        <v/>
      </c>
      <c r="AJ134" s="42" t="str">
        <f t="shared" si="148"/>
        <v/>
      </c>
      <c r="AK134" s="42" t="str">
        <f t="shared" si="149"/>
        <v/>
      </c>
      <c r="AL134" s="24" t="str">
        <f t="shared" si="150"/>
        <v/>
      </c>
      <c r="AM134" s="36" t="str">
        <f t="shared" si="126"/>
        <v/>
      </c>
      <c r="AN134" s="59"/>
    </row>
    <row r="135" spans="1:40" x14ac:dyDescent="0.25">
      <c r="A135" s="2" t="s">
        <v>531</v>
      </c>
      <c r="B135" s="37" t="s">
        <v>529</v>
      </c>
      <c r="C135" s="37" t="s">
        <v>530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7">
        <f t="shared" si="145"/>
        <v>0</v>
      </c>
      <c r="X135" s="26"/>
      <c r="Y135" s="26"/>
      <c r="Z135" s="26"/>
      <c r="AA135" s="26"/>
      <c r="AB135" s="26"/>
      <c r="AC135" s="26"/>
      <c r="AD135" s="26"/>
      <c r="AE135" s="35" t="str">
        <f t="shared" si="146"/>
        <v/>
      </c>
      <c r="AF135" s="23">
        <v>8.6999999999999993</v>
      </c>
      <c r="AG135" s="24">
        <f t="shared" si="106"/>
        <v>2.8999999999999995</v>
      </c>
      <c r="AH135" s="24" t="str">
        <f t="shared" ref="AH135:AH136" si="151">IF(W135&gt;0,MIN(X135:AD135)+AE135+AG135,"")</f>
        <v/>
      </c>
      <c r="AI135" s="42" t="str">
        <f t="shared" si="127"/>
        <v/>
      </c>
      <c r="AJ135" s="42" t="str">
        <f t="shared" si="148"/>
        <v/>
      </c>
      <c r="AK135" s="42" t="str">
        <f t="shared" si="149"/>
        <v/>
      </c>
      <c r="AL135" s="24" t="str">
        <f t="shared" ref="AL135:AL136" si="152">IF(W135&gt;0,W135*AH135,"")</f>
        <v/>
      </c>
      <c r="AM135" s="36" t="str">
        <f t="shared" si="126"/>
        <v/>
      </c>
      <c r="AN135" s="59"/>
    </row>
    <row r="136" spans="1:40" x14ac:dyDescent="0.25">
      <c r="A136" s="2" t="s">
        <v>533</v>
      </c>
      <c r="B136" s="37" t="s">
        <v>515</v>
      </c>
      <c r="C136" s="37" t="s">
        <v>532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7">
        <f t="shared" si="145"/>
        <v>0</v>
      </c>
      <c r="X136" s="26"/>
      <c r="Y136" s="26"/>
      <c r="Z136" s="26"/>
      <c r="AA136" s="26"/>
      <c r="AB136" s="26"/>
      <c r="AC136" s="26"/>
      <c r="AD136" s="26"/>
      <c r="AE136" s="35" t="str">
        <f t="shared" si="146"/>
        <v/>
      </c>
      <c r="AF136" s="23">
        <v>8.6999999999999993</v>
      </c>
      <c r="AG136" s="24">
        <f t="shared" si="106"/>
        <v>2.8999999999999995</v>
      </c>
      <c r="AH136" s="24" t="str">
        <f t="shared" si="151"/>
        <v/>
      </c>
      <c r="AI136" s="42" t="str">
        <f t="shared" si="127"/>
        <v/>
      </c>
      <c r="AJ136" s="42" t="str">
        <f t="shared" si="148"/>
        <v/>
      </c>
      <c r="AK136" s="42" t="str">
        <f t="shared" si="149"/>
        <v/>
      </c>
      <c r="AL136" s="24" t="str">
        <f t="shared" si="152"/>
        <v/>
      </c>
      <c r="AM136" s="36" t="str">
        <f t="shared" si="126"/>
        <v/>
      </c>
      <c r="AN136" s="59"/>
    </row>
    <row r="137" spans="1:40" x14ac:dyDescent="0.25">
      <c r="A137" s="2" t="s">
        <v>531</v>
      </c>
      <c r="B137" s="4" t="s">
        <v>556</v>
      </c>
      <c r="C137" s="4" t="s">
        <v>557</v>
      </c>
      <c r="D137" s="16"/>
      <c r="E137" s="15"/>
      <c r="F137" s="4"/>
      <c r="G137" s="15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7">
        <f t="shared" si="145"/>
        <v>0</v>
      </c>
      <c r="X137" s="26"/>
      <c r="Y137" s="26"/>
      <c r="Z137" s="26"/>
      <c r="AA137" s="26"/>
      <c r="AB137" s="26"/>
      <c r="AC137" s="26"/>
      <c r="AD137" s="26"/>
      <c r="AE137" s="35" t="str">
        <f t="shared" si="146"/>
        <v/>
      </c>
      <c r="AF137" s="23">
        <v>8.6999999999999993</v>
      </c>
      <c r="AG137" s="24">
        <f t="shared" si="106"/>
        <v>2.8999999999999995</v>
      </c>
      <c r="AH137" s="24" t="str">
        <f t="shared" si="147"/>
        <v/>
      </c>
      <c r="AI137" s="42" t="str">
        <f t="shared" si="127"/>
        <v/>
      </c>
      <c r="AJ137" s="42" t="str">
        <f t="shared" si="148"/>
        <v/>
      </c>
      <c r="AK137" s="42" t="str">
        <f t="shared" si="149"/>
        <v/>
      </c>
      <c r="AL137" s="24" t="str">
        <f t="shared" si="150"/>
        <v/>
      </c>
      <c r="AM137" s="36" t="str">
        <f t="shared" si="126"/>
        <v/>
      </c>
      <c r="AN137" s="59"/>
    </row>
    <row r="138" spans="1:40" x14ac:dyDescent="0.25">
      <c r="A138" s="2" t="s">
        <v>26</v>
      </c>
      <c r="B138" s="101" t="s">
        <v>699</v>
      </c>
      <c r="C138" s="101" t="s">
        <v>699</v>
      </c>
      <c r="D138" s="16"/>
      <c r="E138" s="15"/>
      <c r="F138" s="4"/>
      <c r="G138" s="15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7">
        <f t="shared" si="145"/>
        <v>0</v>
      </c>
      <c r="X138" s="26"/>
      <c r="Y138" s="26"/>
      <c r="Z138" s="26"/>
      <c r="AA138" s="26"/>
      <c r="AB138" s="26"/>
      <c r="AC138" s="26"/>
      <c r="AD138" s="26"/>
      <c r="AE138" s="35" t="str">
        <f t="shared" si="146"/>
        <v/>
      </c>
      <c r="AF138" s="23">
        <v>8.6999999999999993</v>
      </c>
      <c r="AG138" s="24">
        <f t="shared" si="106"/>
        <v>2.8999999999999995</v>
      </c>
      <c r="AH138" s="24" t="str">
        <f t="shared" si="147"/>
        <v/>
      </c>
      <c r="AI138" s="42" t="str">
        <f t="shared" si="127"/>
        <v/>
      </c>
      <c r="AJ138" s="42" t="str">
        <f t="shared" si="148"/>
        <v/>
      </c>
      <c r="AK138" s="42" t="str">
        <f t="shared" si="149"/>
        <v/>
      </c>
      <c r="AL138" s="24" t="str">
        <f t="shared" si="150"/>
        <v/>
      </c>
      <c r="AM138" s="36" t="str">
        <f t="shared" si="126"/>
        <v/>
      </c>
      <c r="AN138" s="59"/>
    </row>
    <row r="139" spans="1:40" x14ac:dyDescent="0.25">
      <c r="A139" s="2" t="s">
        <v>673</v>
      </c>
      <c r="B139" s="4" t="s">
        <v>515</v>
      </c>
      <c r="C139" s="4" t="s">
        <v>674</v>
      </c>
      <c r="D139" s="16"/>
      <c r="E139" s="15"/>
      <c r="F139" s="4"/>
      <c r="G139" s="15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7">
        <f t="shared" si="145"/>
        <v>0</v>
      </c>
      <c r="X139" s="26"/>
      <c r="Y139" s="26"/>
      <c r="Z139" s="26"/>
      <c r="AA139" s="26"/>
      <c r="AB139" s="26"/>
      <c r="AC139" s="26"/>
      <c r="AD139" s="26"/>
      <c r="AE139" s="35" t="str">
        <f t="shared" si="146"/>
        <v/>
      </c>
      <c r="AF139" s="23">
        <v>11.9</v>
      </c>
      <c r="AG139" s="24">
        <f t="shared" si="106"/>
        <v>3.9666666666666668</v>
      </c>
      <c r="AH139" s="24" t="str">
        <f t="shared" si="147"/>
        <v/>
      </c>
      <c r="AI139" s="42" t="str">
        <f t="shared" si="127"/>
        <v/>
      </c>
      <c r="AJ139" s="42" t="str">
        <f t="shared" si="148"/>
        <v/>
      </c>
      <c r="AK139" s="42" t="str">
        <f t="shared" si="149"/>
        <v/>
      </c>
      <c r="AL139" s="24" t="str">
        <f t="shared" si="150"/>
        <v/>
      </c>
      <c r="AM139" s="36" t="str">
        <f t="shared" si="126"/>
        <v/>
      </c>
      <c r="AN139" s="59"/>
    </row>
    <row r="140" spans="1:40" x14ac:dyDescent="0.25">
      <c r="A140" s="2" t="s">
        <v>675</v>
      </c>
      <c r="B140" s="86" t="s">
        <v>515</v>
      </c>
      <c r="C140" s="86">
        <v>237160</v>
      </c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7">
        <f t="shared" si="145"/>
        <v>0</v>
      </c>
      <c r="X140" s="26"/>
      <c r="Y140" s="26"/>
      <c r="Z140" s="26"/>
      <c r="AA140" s="26"/>
      <c r="AB140" s="26"/>
      <c r="AC140" s="26"/>
      <c r="AD140" s="26"/>
      <c r="AE140" s="35" t="str">
        <f t="shared" ref="AE140" si="153">IF(W140&gt;0,MIN(X140:AD140)*$AE$2,"")</f>
        <v/>
      </c>
      <c r="AF140" s="23">
        <v>11.9</v>
      </c>
      <c r="AG140" s="24">
        <f t="shared" ref="AG140:AG203" si="154">IF($AF$4="x",AF140*$AG$2,"0")</f>
        <v>3.9666666666666668</v>
      </c>
      <c r="AH140" s="24" t="str">
        <f t="shared" ref="AH140" si="155">IF(W140&gt;0,MIN(X140:AD140)+AE140+AG140,"")</f>
        <v/>
      </c>
      <c r="AI140" s="42" t="str">
        <f t="shared" ref="AI140" si="156">IF(W140&gt;0,MIN(X140:AD140)*W140,"")</f>
        <v/>
      </c>
      <c r="AJ140" s="42" t="str">
        <f t="shared" ref="AJ140" si="157">IF(W140&gt;0,W140*AF140*$AG$2,"")</f>
        <v/>
      </c>
      <c r="AK140" s="42" t="str">
        <f t="shared" ref="AK140" si="158">IF(W140&gt;0,W140*AE140,"")</f>
        <v/>
      </c>
      <c r="AL140" s="24" t="str">
        <f t="shared" ref="AL140" si="159">IF(W140&gt;0,W140*AH140,"")</f>
        <v/>
      </c>
      <c r="AM140" s="36" t="str">
        <f t="shared" ref="AM140" si="160">IF(OR(W140&gt;0,AN140="x",AN140&gt;0.1),"x","")</f>
        <v/>
      </c>
      <c r="AN140" s="59"/>
    </row>
    <row r="141" spans="1:40" x14ac:dyDescent="0.25">
      <c r="A141" s="2" t="s">
        <v>27</v>
      </c>
      <c r="B141" s="101" t="s">
        <v>699</v>
      </c>
      <c r="C141" s="101" t="s">
        <v>699</v>
      </c>
      <c r="D141" s="16"/>
      <c r="E141" s="15"/>
      <c r="F141" s="4"/>
      <c r="G141" s="15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7">
        <f t="shared" si="145"/>
        <v>0</v>
      </c>
      <c r="X141" s="26"/>
      <c r="Y141" s="26"/>
      <c r="Z141" s="26"/>
      <c r="AA141" s="26"/>
      <c r="AB141" s="26"/>
      <c r="AC141" s="26"/>
      <c r="AD141" s="26"/>
      <c r="AE141" s="35" t="str">
        <f t="shared" si="146"/>
        <v/>
      </c>
      <c r="AF141" s="23"/>
      <c r="AG141" s="24">
        <f t="shared" si="154"/>
        <v>0</v>
      </c>
      <c r="AH141" s="24" t="str">
        <f t="shared" si="147"/>
        <v/>
      </c>
      <c r="AI141" s="42" t="str">
        <f t="shared" si="127"/>
        <v/>
      </c>
      <c r="AJ141" s="42" t="str">
        <f t="shared" si="148"/>
        <v/>
      </c>
      <c r="AK141" s="42" t="str">
        <f t="shared" si="149"/>
        <v/>
      </c>
      <c r="AL141" s="24" t="str">
        <f t="shared" si="150"/>
        <v/>
      </c>
      <c r="AM141" s="36" t="str">
        <f t="shared" si="126"/>
        <v/>
      </c>
      <c r="AN141" s="59"/>
    </row>
    <row r="142" spans="1:40" x14ac:dyDescent="0.25">
      <c r="A142" s="2" t="s">
        <v>28</v>
      </c>
      <c r="B142" s="101" t="s">
        <v>699</v>
      </c>
      <c r="C142" s="101" t="s">
        <v>699</v>
      </c>
      <c r="D142" s="16"/>
      <c r="E142" s="15"/>
      <c r="F142" s="4"/>
      <c r="G142" s="15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7">
        <f t="shared" si="145"/>
        <v>0</v>
      </c>
      <c r="X142" s="26"/>
      <c r="Y142" s="26"/>
      <c r="Z142" s="26"/>
      <c r="AA142" s="26"/>
      <c r="AB142" s="26"/>
      <c r="AC142" s="26"/>
      <c r="AD142" s="26"/>
      <c r="AE142" s="35" t="str">
        <f t="shared" si="146"/>
        <v/>
      </c>
      <c r="AF142" s="23"/>
      <c r="AG142" s="24">
        <f t="shared" si="154"/>
        <v>0</v>
      </c>
      <c r="AH142" s="24" t="str">
        <f t="shared" si="147"/>
        <v/>
      </c>
      <c r="AI142" s="42" t="str">
        <f t="shared" si="127"/>
        <v/>
      </c>
      <c r="AJ142" s="42" t="str">
        <f t="shared" si="148"/>
        <v/>
      </c>
      <c r="AK142" s="42" t="str">
        <f t="shared" si="149"/>
        <v/>
      </c>
      <c r="AL142" s="24" t="str">
        <f t="shared" si="150"/>
        <v/>
      </c>
      <c r="AM142" s="36" t="str">
        <f t="shared" si="126"/>
        <v/>
      </c>
      <c r="AN142" s="59"/>
    </row>
    <row r="143" spans="1:40" x14ac:dyDescent="0.25">
      <c r="A143" s="2" t="s">
        <v>29</v>
      </c>
      <c r="B143" s="101" t="s">
        <v>699</v>
      </c>
      <c r="C143" s="101" t="s">
        <v>699</v>
      </c>
      <c r="D143" s="16"/>
      <c r="E143" s="15"/>
      <c r="F143" s="4"/>
      <c r="G143" s="15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7">
        <f t="shared" si="145"/>
        <v>0</v>
      </c>
      <c r="X143" s="26"/>
      <c r="Y143" s="26"/>
      <c r="Z143" s="26"/>
      <c r="AA143" s="26"/>
      <c r="AB143" s="26"/>
      <c r="AC143" s="26"/>
      <c r="AD143" s="26"/>
      <c r="AE143" s="35" t="str">
        <f t="shared" si="146"/>
        <v/>
      </c>
      <c r="AF143" s="23"/>
      <c r="AG143" s="24">
        <f t="shared" si="154"/>
        <v>0</v>
      </c>
      <c r="AH143" s="24" t="str">
        <f t="shared" si="147"/>
        <v/>
      </c>
      <c r="AI143" s="42" t="str">
        <f t="shared" si="127"/>
        <v/>
      </c>
      <c r="AJ143" s="42" t="str">
        <f t="shared" si="148"/>
        <v/>
      </c>
      <c r="AK143" s="42" t="str">
        <f t="shared" si="149"/>
        <v/>
      </c>
      <c r="AL143" s="24" t="str">
        <f t="shared" si="150"/>
        <v/>
      </c>
      <c r="AM143" s="36" t="str">
        <f t="shared" si="126"/>
        <v/>
      </c>
      <c r="AN143" s="59"/>
    </row>
    <row r="144" spans="1:40" x14ac:dyDescent="0.25">
      <c r="A144" s="2" t="s">
        <v>30</v>
      </c>
      <c r="B144" s="101" t="s">
        <v>699</v>
      </c>
      <c r="C144" s="101" t="s">
        <v>699</v>
      </c>
      <c r="D144" s="16"/>
      <c r="E144" s="15"/>
      <c r="F144" s="4"/>
      <c r="G144" s="15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7">
        <f t="shared" si="145"/>
        <v>0</v>
      </c>
      <c r="X144" s="26"/>
      <c r="Y144" s="26"/>
      <c r="Z144" s="26"/>
      <c r="AA144" s="26"/>
      <c r="AB144" s="26"/>
      <c r="AC144" s="26"/>
      <c r="AD144" s="26"/>
      <c r="AE144" s="35" t="str">
        <f t="shared" si="146"/>
        <v/>
      </c>
      <c r="AF144" s="23"/>
      <c r="AG144" s="24">
        <f t="shared" si="154"/>
        <v>0</v>
      </c>
      <c r="AH144" s="24" t="str">
        <f t="shared" si="147"/>
        <v/>
      </c>
      <c r="AI144" s="42" t="str">
        <f t="shared" si="127"/>
        <v/>
      </c>
      <c r="AJ144" s="42" t="str">
        <f t="shared" si="148"/>
        <v/>
      </c>
      <c r="AK144" s="42" t="str">
        <f t="shared" si="149"/>
        <v/>
      </c>
      <c r="AL144" s="24" t="str">
        <f t="shared" si="150"/>
        <v/>
      </c>
      <c r="AM144" s="36" t="str">
        <f t="shared" si="126"/>
        <v/>
      </c>
      <c r="AN144" s="59"/>
    </row>
    <row r="145" spans="1:40" x14ac:dyDescent="0.25">
      <c r="A145" s="2" t="s">
        <v>537</v>
      </c>
      <c r="B145" s="16" t="s">
        <v>490</v>
      </c>
      <c r="C145" s="16" t="s">
        <v>491</v>
      </c>
      <c r="D145" s="16"/>
      <c r="E145" s="16" t="s">
        <v>473</v>
      </c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7">
        <f t="shared" si="145"/>
        <v>0</v>
      </c>
      <c r="X145" s="26"/>
      <c r="Y145" s="26"/>
      <c r="Z145" s="26"/>
      <c r="AA145" s="26"/>
      <c r="AB145" s="26"/>
      <c r="AC145" s="26"/>
      <c r="AD145" s="26"/>
      <c r="AE145" s="35" t="str">
        <f t="shared" si="146"/>
        <v/>
      </c>
      <c r="AF145" s="23">
        <v>2</v>
      </c>
      <c r="AG145" s="24">
        <f t="shared" si="154"/>
        <v>0.66666666666666663</v>
      </c>
      <c r="AH145" s="24" t="str">
        <f t="shared" si="147"/>
        <v/>
      </c>
      <c r="AI145" s="42" t="str">
        <f t="shared" si="127"/>
        <v/>
      </c>
      <c r="AJ145" s="42" t="str">
        <f t="shared" si="148"/>
        <v/>
      </c>
      <c r="AK145" s="42" t="str">
        <f t="shared" si="149"/>
        <v/>
      </c>
      <c r="AL145" s="24" t="str">
        <f t="shared" si="150"/>
        <v/>
      </c>
      <c r="AM145" s="36" t="str">
        <f t="shared" si="126"/>
        <v/>
      </c>
      <c r="AN145" s="59"/>
    </row>
    <row r="146" spans="1:40" x14ac:dyDescent="0.25">
      <c r="A146" s="2" t="s">
        <v>536</v>
      </c>
      <c r="B146" s="86" t="s">
        <v>534</v>
      </c>
      <c r="C146" s="86" t="s">
        <v>676</v>
      </c>
      <c r="D146" s="86"/>
      <c r="E146" s="86" t="s">
        <v>473</v>
      </c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7">
        <f t="shared" si="145"/>
        <v>0</v>
      </c>
      <c r="X146" s="26"/>
      <c r="Y146" s="26"/>
      <c r="Z146" s="26"/>
      <c r="AA146" s="26"/>
      <c r="AB146" s="26"/>
      <c r="AC146" s="26"/>
      <c r="AD146" s="26"/>
      <c r="AE146" s="35" t="str">
        <f t="shared" ref="AE146" si="161">IF(W146&gt;0,MIN(X146:AD146)*$AE$2,"")</f>
        <v/>
      </c>
      <c r="AF146" s="23">
        <v>2</v>
      </c>
      <c r="AG146" s="24">
        <f t="shared" si="154"/>
        <v>0.66666666666666663</v>
      </c>
      <c r="AH146" s="24" t="str">
        <f>IF(W146&gt;0,MIN(X146:AD146)+AE146+AG146,"")</f>
        <v/>
      </c>
      <c r="AI146" s="42" t="str">
        <f t="shared" ref="AI146" si="162">IF(W146&gt;0,MIN(X146:AD146)*W146,"")</f>
        <v/>
      </c>
      <c r="AJ146" s="42" t="str">
        <f t="shared" ref="AJ146" si="163">IF(W146&gt;0,W146*AF146*$AG$2,"")</f>
        <v/>
      </c>
      <c r="AK146" s="42" t="str">
        <f t="shared" ref="AK146" si="164">IF(W146&gt;0,W146*AE146,"")</f>
        <v/>
      </c>
      <c r="AL146" s="24" t="str">
        <f>IF(W146&gt;0,W146*AH146,"")</f>
        <v/>
      </c>
      <c r="AM146" s="36" t="str">
        <f t="shared" ref="AM146" si="165">IF(OR(W146&gt;0,AN146="x",AN146&gt;0.1),"x","")</f>
        <v/>
      </c>
      <c r="AN146" s="59"/>
    </row>
    <row r="147" spans="1:40" x14ac:dyDescent="0.25">
      <c r="A147" s="2" t="s">
        <v>538</v>
      </c>
      <c r="B147" s="37" t="s">
        <v>490</v>
      </c>
      <c r="C147" s="37" t="s">
        <v>520</v>
      </c>
      <c r="D147" s="37"/>
      <c r="E147" s="37" t="s">
        <v>473</v>
      </c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7">
        <f t="shared" si="145"/>
        <v>0</v>
      </c>
      <c r="X147" s="26"/>
      <c r="Y147" s="26"/>
      <c r="Z147" s="26"/>
      <c r="AA147" s="26"/>
      <c r="AB147" s="26"/>
      <c r="AC147" s="26"/>
      <c r="AD147" s="26"/>
      <c r="AE147" s="35" t="str">
        <f t="shared" si="146"/>
        <v/>
      </c>
      <c r="AF147" s="23">
        <v>2</v>
      </c>
      <c r="AG147" s="24">
        <f t="shared" si="154"/>
        <v>0.66666666666666663</v>
      </c>
      <c r="AH147" s="24" t="str">
        <f t="shared" ref="AH147" si="166">IF(W147&gt;0,MIN(X147:AD147)+AE147+AG147,"")</f>
        <v/>
      </c>
      <c r="AI147" s="42" t="str">
        <f t="shared" si="127"/>
        <v/>
      </c>
      <c r="AJ147" s="42" t="str">
        <f t="shared" si="148"/>
        <v/>
      </c>
      <c r="AK147" s="42" t="str">
        <f t="shared" si="149"/>
        <v/>
      </c>
      <c r="AL147" s="24" t="str">
        <f t="shared" ref="AL147" si="167">IF(W147&gt;0,W147*AH147,"")</f>
        <v/>
      </c>
      <c r="AM147" s="36" t="str">
        <f t="shared" si="126"/>
        <v/>
      </c>
      <c r="AN147" s="59"/>
    </row>
    <row r="148" spans="1:40" x14ac:dyDescent="0.25">
      <c r="A148" s="2" t="s">
        <v>539</v>
      </c>
      <c r="B148" s="16" t="s">
        <v>490</v>
      </c>
      <c r="C148" s="16" t="s">
        <v>498</v>
      </c>
      <c r="D148" s="16"/>
      <c r="E148" s="16" t="s">
        <v>473</v>
      </c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7">
        <f t="shared" si="145"/>
        <v>0</v>
      </c>
      <c r="X148" s="26"/>
      <c r="Y148" s="26"/>
      <c r="Z148" s="26"/>
      <c r="AA148" s="26"/>
      <c r="AB148" s="26"/>
      <c r="AC148" s="26"/>
      <c r="AD148" s="26"/>
      <c r="AE148" s="35" t="str">
        <f t="shared" si="146"/>
        <v/>
      </c>
      <c r="AF148" s="23">
        <v>2</v>
      </c>
      <c r="AG148" s="24">
        <f t="shared" si="154"/>
        <v>0.66666666666666663</v>
      </c>
      <c r="AH148" s="24" t="str">
        <f t="shared" si="147"/>
        <v/>
      </c>
      <c r="AI148" s="42" t="str">
        <f t="shared" si="127"/>
        <v/>
      </c>
      <c r="AJ148" s="42" t="str">
        <f t="shared" si="148"/>
        <v/>
      </c>
      <c r="AK148" s="42" t="str">
        <f t="shared" si="149"/>
        <v/>
      </c>
      <c r="AL148" s="24" t="str">
        <f t="shared" si="150"/>
        <v/>
      </c>
      <c r="AM148" s="36" t="str">
        <f t="shared" si="126"/>
        <v/>
      </c>
      <c r="AN148" s="59"/>
    </row>
    <row r="149" spans="1:40" x14ac:dyDescent="0.25">
      <c r="A149" s="2" t="s">
        <v>540</v>
      </c>
      <c r="B149" s="16" t="s">
        <v>490</v>
      </c>
      <c r="C149" s="16" t="s">
        <v>499</v>
      </c>
      <c r="D149" s="16"/>
      <c r="E149" s="16" t="s">
        <v>473</v>
      </c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7">
        <f t="shared" si="145"/>
        <v>0</v>
      </c>
      <c r="X149" s="26"/>
      <c r="Y149" s="26"/>
      <c r="Z149" s="26"/>
      <c r="AA149" s="26"/>
      <c r="AB149" s="26"/>
      <c r="AC149" s="26"/>
      <c r="AD149" s="26"/>
      <c r="AE149" s="35" t="str">
        <f t="shared" si="146"/>
        <v/>
      </c>
      <c r="AF149" s="23">
        <v>2</v>
      </c>
      <c r="AG149" s="24">
        <f t="shared" si="154"/>
        <v>0.66666666666666663</v>
      </c>
      <c r="AH149" s="24" t="str">
        <f t="shared" si="147"/>
        <v/>
      </c>
      <c r="AI149" s="42" t="str">
        <f t="shared" si="127"/>
        <v/>
      </c>
      <c r="AJ149" s="42" t="str">
        <f t="shared" si="148"/>
        <v/>
      </c>
      <c r="AK149" s="42" t="str">
        <f t="shared" si="149"/>
        <v/>
      </c>
      <c r="AL149" s="24" t="str">
        <f t="shared" si="150"/>
        <v/>
      </c>
      <c r="AM149" s="36" t="str">
        <f t="shared" si="126"/>
        <v/>
      </c>
      <c r="AN149" s="59"/>
    </row>
    <row r="150" spans="1:40" x14ac:dyDescent="0.25">
      <c r="A150" s="2" t="s">
        <v>541</v>
      </c>
      <c r="B150" s="16" t="s">
        <v>490</v>
      </c>
      <c r="C150" s="16" t="s">
        <v>500</v>
      </c>
      <c r="D150" s="16"/>
      <c r="E150" s="16" t="s">
        <v>473</v>
      </c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7">
        <f t="shared" si="145"/>
        <v>0</v>
      </c>
      <c r="X150" s="26"/>
      <c r="Y150" s="26"/>
      <c r="Z150" s="26"/>
      <c r="AA150" s="26"/>
      <c r="AB150" s="26"/>
      <c r="AC150" s="26"/>
      <c r="AD150" s="26"/>
      <c r="AE150" s="35" t="str">
        <f t="shared" si="146"/>
        <v/>
      </c>
      <c r="AF150" s="23">
        <v>2</v>
      </c>
      <c r="AG150" s="24">
        <f t="shared" si="154"/>
        <v>0.66666666666666663</v>
      </c>
      <c r="AH150" s="24" t="str">
        <f t="shared" si="147"/>
        <v/>
      </c>
      <c r="AI150" s="42" t="str">
        <f t="shared" si="127"/>
        <v/>
      </c>
      <c r="AJ150" s="42" t="str">
        <f t="shared" si="148"/>
        <v/>
      </c>
      <c r="AK150" s="42" t="str">
        <f t="shared" si="149"/>
        <v/>
      </c>
      <c r="AL150" s="24" t="str">
        <f t="shared" si="150"/>
        <v/>
      </c>
      <c r="AM150" s="36" t="str">
        <f t="shared" si="126"/>
        <v/>
      </c>
      <c r="AN150" s="59"/>
    </row>
    <row r="151" spans="1:40" x14ac:dyDescent="0.25">
      <c r="A151" s="2" t="s">
        <v>542</v>
      </c>
      <c r="B151" s="16" t="s">
        <v>490</v>
      </c>
      <c r="C151" s="16" t="s">
        <v>492</v>
      </c>
      <c r="D151" s="16"/>
      <c r="E151" s="16" t="s">
        <v>473</v>
      </c>
      <c r="F151" s="4"/>
      <c r="G151" s="15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7">
        <f t="shared" si="145"/>
        <v>0</v>
      </c>
      <c r="X151" s="26"/>
      <c r="Y151" s="26"/>
      <c r="Z151" s="26"/>
      <c r="AA151" s="26"/>
      <c r="AB151" s="26"/>
      <c r="AC151" s="26"/>
      <c r="AD151" s="26"/>
      <c r="AE151" s="35" t="str">
        <f t="shared" si="146"/>
        <v/>
      </c>
      <c r="AF151" s="23">
        <v>2</v>
      </c>
      <c r="AG151" s="24">
        <f t="shared" si="154"/>
        <v>0.66666666666666663</v>
      </c>
      <c r="AH151" s="24" t="str">
        <f t="shared" si="147"/>
        <v/>
      </c>
      <c r="AI151" s="42" t="str">
        <f t="shared" si="127"/>
        <v/>
      </c>
      <c r="AJ151" s="42" t="str">
        <f t="shared" si="148"/>
        <v/>
      </c>
      <c r="AK151" s="42" t="str">
        <f t="shared" si="149"/>
        <v/>
      </c>
      <c r="AL151" s="24" t="str">
        <f t="shared" si="150"/>
        <v/>
      </c>
      <c r="AM151" s="36" t="str">
        <f t="shared" si="126"/>
        <v/>
      </c>
      <c r="AN151" s="59"/>
    </row>
    <row r="152" spans="1:40" x14ac:dyDescent="0.25">
      <c r="A152" s="2" t="s">
        <v>536</v>
      </c>
      <c r="B152" s="37" t="s">
        <v>534</v>
      </c>
      <c r="C152" s="37" t="s">
        <v>535</v>
      </c>
      <c r="D152" s="37"/>
      <c r="E152" s="37" t="s">
        <v>473</v>
      </c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7">
        <f t="shared" si="145"/>
        <v>0</v>
      </c>
      <c r="X152" s="26"/>
      <c r="Y152" s="26"/>
      <c r="Z152" s="26"/>
      <c r="AA152" s="26"/>
      <c r="AB152" s="26"/>
      <c r="AC152" s="26"/>
      <c r="AD152" s="26"/>
      <c r="AE152" s="35" t="str">
        <f t="shared" si="146"/>
        <v/>
      </c>
      <c r="AF152" s="23">
        <v>2</v>
      </c>
      <c r="AG152" s="24">
        <f t="shared" si="154"/>
        <v>0.66666666666666663</v>
      </c>
      <c r="AH152" s="24" t="str">
        <f>IF(W152&gt;0,MIN(X152:AD152)+AE152+AG152,"")</f>
        <v/>
      </c>
      <c r="AI152" s="42" t="str">
        <f t="shared" si="127"/>
        <v/>
      </c>
      <c r="AJ152" s="42" t="str">
        <f t="shared" si="148"/>
        <v/>
      </c>
      <c r="AK152" s="42" t="str">
        <f t="shared" si="149"/>
        <v/>
      </c>
      <c r="AL152" s="24" t="str">
        <f>IF(W152&gt;0,W152*AH152,"")</f>
        <v/>
      </c>
      <c r="AM152" s="36" t="str">
        <f t="shared" si="126"/>
        <v/>
      </c>
      <c r="AN152" s="59"/>
    </row>
    <row r="153" spans="1:40" x14ac:dyDescent="0.25">
      <c r="A153" s="2" t="s">
        <v>543</v>
      </c>
      <c r="B153" s="37" t="s">
        <v>490</v>
      </c>
      <c r="C153" s="37" t="s">
        <v>493</v>
      </c>
      <c r="D153" s="37"/>
      <c r="E153" s="37" t="s">
        <v>473</v>
      </c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7">
        <f t="shared" si="145"/>
        <v>0</v>
      </c>
      <c r="X153" s="26"/>
      <c r="Y153" s="26"/>
      <c r="Z153" s="26"/>
      <c r="AA153" s="26"/>
      <c r="AB153" s="26"/>
      <c r="AC153" s="26"/>
      <c r="AD153" s="26"/>
      <c r="AE153" s="35" t="str">
        <f t="shared" si="146"/>
        <v/>
      </c>
      <c r="AF153" s="23">
        <v>2.2999999999999998</v>
      </c>
      <c r="AG153" s="24">
        <f t="shared" si="154"/>
        <v>0.76666666666666661</v>
      </c>
      <c r="AH153" s="24" t="str">
        <f t="shared" ref="AH153" si="168">IF(W153&gt;0,MIN(X153:AD153)+AE153+AG153,"")</f>
        <v/>
      </c>
      <c r="AI153" s="42" t="str">
        <f t="shared" si="127"/>
        <v/>
      </c>
      <c r="AJ153" s="42" t="str">
        <f t="shared" si="148"/>
        <v/>
      </c>
      <c r="AK153" s="42" t="str">
        <f t="shared" si="149"/>
        <v/>
      </c>
      <c r="AL153" s="24" t="str">
        <f t="shared" ref="AL153" si="169">IF(W153&gt;0,W153*AH153,"")</f>
        <v/>
      </c>
      <c r="AM153" s="36" t="str">
        <f t="shared" si="126"/>
        <v/>
      </c>
      <c r="AN153" s="59"/>
    </row>
    <row r="154" spans="1:40" x14ac:dyDescent="0.25">
      <c r="A154" s="2" t="s">
        <v>544</v>
      </c>
      <c r="B154" s="16" t="s">
        <v>490</v>
      </c>
      <c r="C154" s="16" t="s">
        <v>493</v>
      </c>
      <c r="D154" s="16"/>
      <c r="E154" s="16" t="s">
        <v>473</v>
      </c>
      <c r="F154" s="4"/>
      <c r="G154" s="15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7">
        <f t="shared" si="145"/>
        <v>0</v>
      </c>
      <c r="X154" s="26"/>
      <c r="Y154" s="26"/>
      <c r="Z154" s="26"/>
      <c r="AA154" s="26"/>
      <c r="AB154" s="26"/>
      <c r="AC154" s="26"/>
      <c r="AD154" s="26"/>
      <c r="AE154" s="35" t="str">
        <f t="shared" si="146"/>
        <v/>
      </c>
      <c r="AF154" s="23">
        <v>2.2999999999999998</v>
      </c>
      <c r="AG154" s="24">
        <f t="shared" si="154"/>
        <v>0.76666666666666661</v>
      </c>
      <c r="AH154" s="24" t="str">
        <f t="shared" si="147"/>
        <v/>
      </c>
      <c r="AI154" s="42" t="str">
        <f t="shared" si="127"/>
        <v/>
      </c>
      <c r="AJ154" s="42" t="str">
        <f t="shared" si="148"/>
        <v/>
      </c>
      <c r="AK154" s="42" t="str">
        <f t="shared" si="149"/>
        <v/>
      </c>
      <c r="AL154" s="24" t="str">
        <f t="shared" si="150"/>
        <v/>
      </c>
      <c r="AM154" s="36" t="str">
        <f t="shared" si="126"/>
        <v/>
      </c>
      <c r="AN154" s="59"/>
    </row>
    <row r="155" spans="1:40" x14ac:dyDescent="0.25">
      <c r="A155" s="2" t="s">
        <v>677</v>
      </c>
      <c r="B155" s="37" t="s">
        <v>534</v>
      </c>
      <c r="C155" s="37" t="s">
        <v>549</v>
      </c>
      <c r="D155" s="37"/>
      <c r="E155" s="37" t="s">
        <v>473</v>
      </c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7">
        <f t="shared" si="145"/>
        <v>0</v>
      </c>
      <c r="X155" s="26"/>
      <c r="Y155" s="26"/>
      <c r="Z155" s="26"/>
      <c r="AA155" s="26"/>
      <c r="AB155" s="26"/>
      <c r="AC155" s="26"/>
      <c r="AD155" s="26"/>
      <c r="AE155" s="35" t="str">
        <f t="shared" si="146"/>
        <v/>
      </c>
      <c r="AF155" s="23">
        <v>2.2999999999999998</v>
      </c>
      <c r="AG155" s="24">
        <f t="shared" si="154"/>
        <v>0.76666666666666661</v>
      </c>
      <c r="AH155" s="24" t="str">
        <f>IF(W155&gt;0,MIN(X155:AD155)+AE155+AG155,"")</f>
        <v/>
      </c>
      <c r="AI155" s="42" t="str">
        <f t="shared" si="127"/>
        <v/>
      </c>
      <c r="AJ155" s="42" t="str">
        <f t="shared" si="148"/>
        <v/>
      </c>
      <c r="AK155" s="42" t="str">
        <f t="shared" si="149"/>
        <v/>
      </c>
      <c r="AL155" s="24" t="str">
        <f>IF(W155&gt;0,W155*AH155,"")</f>
        <v/>
      </c>
      <c r="AM155" s="36" t="str">
        <f t="shared" si="126"/>
        <v/>
      </c>
      <c r="AN155" s="59"/>
    </row>
    <row r="156" spans="1:40" x14ac:dyDescent="0.25">
      <c r="A156" s="2" t="s">
        <v>545</v>
      </c>
      <c r="B156" s="16" t="s">
        <v>490</v>
      </c>
      <c r="C156" s="16" t="s">
        <v>494</v>
      </c>
      <c r="D156" s="16"/>
      <c r="E156" s="16" t="s">
        <v>473</v>
      </c>
      <c r="F156" s="4"/>
      <c r="G156" s="15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7">
        <f t="shared" si="145"/>
        <v>0</v>
      </c>
      <c r="X156" s="26"/>
      <c r="Y156" s="26"/>
      <c r="Z156" s="26"/>
      <c r="AA156" s="26"/>
      <c r="AB156" s="26"/>
      <c r="AC156" s="26"/>
      <c r="AD156" s="26"/>
      <c r="AE156" s="35" t="str">
        <f t="shared" si="146"/>
        <v/>
      </c>
      <c r="AF156" s="23">
        <v>13.3</v>
      </c>
      <c r="AG156" s="24">
        <f t="shared" si="154"/>
        <v>4.4333333333333336</v>
      </c>
      <c r="AH156" s="24" t="str">
        <f t="shared" si="147"/>
        <v/>
      </c>
      <c r="AI156" s="42" t="str">
        <f t="shared" si="127"/>
        <v/>
      </c>
      <c r="AJ156" s="42" t="str">
        <f t="shared" si="148"/>
        <v/>
      </c>
      <c r="AK156" s="42" t="str">
        <f t="shared" si="149"/>
        <v/>
      </c>
      <c r="AL156" s="24" t="str">
        <f t="shared" si="150"/>
        <v/>
      </c>
      <c r="AM156" s="36" t="str">
        <f t="shared" si="126"/>
        <v/>
      </c>
      <c r="AN156" s="59"/>
    </row>
    <row r="157" spans="1:40" x14ac:dyDescent="0.25">
      <c r="A157" s="2" t="s">
        <v>546</v>
      </c>
      <c r="B157" s="16" t="s">
        <v>490</v>
      </c>
      <c r="C157" s="16" t="s">
        <v>495</v>
      </c>
      <c r="D157" s="16"/>
      <c r="E157" s="16" t="s">
        <v>473</v>
      </c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7">
        <f t="shared" si="145"/>
        <v>0</v>
      </c>
      <c r="X157" s="26"/>
      <c r="Y157" s="26"/>
      <c r="Z157" s="26"/>
      <c r="AA157" s="26"/>
      <c r="AB157" s="26"/>
      <c r="AC157" s="26"/>
      <c r="AD157" s="26"/>
      <c r="AE157" s="35" t="str">
        <f t="shared" si="146"/>
        <v/>
      </c>
      <c r="AF157" s="23">
        <v>21.5</v>
      </c>
      <c r="AG157" s="24">
        <f t="shared" si="154"/>
        <v>7.1666666666666661</v>
      </c>
      <c r="AH157" s="24" t="str">
        <f t="shared" si="147"/>
        <v/>
      </c>
      <c r="AI157" s="42" t="str">
        <f t="shared" si="127"/>
        <v/>
      </c>
      <c r="AJ157" s="42" t="str">
        <f t="shared" si="148"/>
        <v/>
      </c>
      <c r="AK157" s="42" t="str">
        <f t="shared" si="149"/>
        <v/>
      </c>
      <c r="AL157" s="24" t="str">
        <f t="shared" si="150"/>
        <v/>
      </c>
      <c r="AM157" s="36" t="str">
        <f t="shared" ref="AM157:AM222" si="170">IF(OR(W157&gt;0,AN157="x",AN157&gt;0.1),"x","")</f>
        <v/>
      </c>
      <c r="AN157" s="59"/>
    </row>
    <row r="158" spans="1:40" x14ac:dyDescent="0.25">
      <c r="A158" s="2" t="s">
        <v>547</v>
      </c>
      <c r="B158" s="16" t="s">
        <v>490</v>
      </c>
      <c r="C158" s="16" t="s">
        <v>496</v>
      </c>
      <c r="D158" s="16"/>
      <c r="E158" s="16" t="s">
        <v>473</v>
      </c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7">
        <f t="shared" si="145"/>
        <v>0</v>
      </c>
      <c r="X158" s="26"/>
      <c r="Y158" s="26"/>
      <c r="Z158" s="26"/>
      <c r="AA158" s="26"/>
      <c r="AB158" s="26"/>
      <c r="AC158" s="26"/>
      <c r="AD158" s="26"/>
      <c r="AE158" s="35" t="str">
        <f t="shared" si="146"/>
        <v/>
      </c>
      <c r="AF158" s="23">
        <v>21.5</v>
      </c>
      <c r="AG158" s="24">
        <f t="shared" si="154"/>
        <v>7.1666666666666661</v>
      </c>
      <c r="AH158" s="24" t="str">
        <f t="shared" si="147"/>
        <v/>
      </c>
      <c r="AI158" s="42" t="str">
        <f t="shared" ref="AI158:AI223" si="171">IF(W158&gt;0,MIN(X158:AD158)*W158,"")</f>
        <v/>
      </c>
      <c r="AJ158" s="42" t="str">
        <f t="shared" si="148"/>
        <v/>
      </c>
      <c r="AK158" s="42" t="str">
        <f t="shared" si="149"/>
        <v/>
      </c>
      <c r="AL158" s="24" t="str">
        <f t="shared" si="150"/>
        <v/>
      </c>
      <c r="AM158" s="36" t="str">
        <f t="shared" si="170"/>
        <v/>
      </c>
      <c r="AN158" s="59"/>
    </row>
    <row r="159" spans="1:40" x14ac:dyDescent="0.25">
      <c r="A159" s="2" t="s">
        <v>548</v>
      </c>
      <c r="B159" s="16" t="s">
        <v>490</v>
      </c>
      <c r="C159" s="16" t="s">
        <v>497</v>
      </c>
      <c r="D159" s="16"/>
      <c r="E159" s="16" t="s">
        <v>473</v>
      </c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7">
        <f t="shared" si="145"/>
        <v>0</v>
      </c>
      <c r="X159" s="26"/>
      <c r="Y159" s="26"/>
      <c r="Z159" s="26"/>
      <c r="AA159" s="26"/>
      <c r="AB159" s="26"/>
      <c r="AC159" s="26"/>
      <c r="AD159" s="26"/>
      <c r="AE159" s="35" t="str">
        <f t="shared" si="146"/>
        <v/>
      </c>
      <c r="AF159" s="23">
        <v>21.5</v>
      </c>
      <c r="AG159" s="24">
        <f t="shared" si="154"/>
        <v>7.1666666666666661</v>
      </c>
      <c r="AH159" s="24" t="str">
        <f t="shared" si="147"/>
        <v/>
      </c>
      <c r="AI159" s="42" t="str">
        <f t="shared" si="171"/>
        <v/>
      </c>
      <c r="AJ159" s="42" t="str">
        <f t="shared" si="148"/>
        <v/>
      </c>
      <c r="AK159" s="42" t="str">
        <f t="shared" si="149"/>
        <v/>
      </c>
      <c r="AL159" s="24" t="str">
        <f t="shared" si="150"/>
        <v/>
      </c>
      <c r="AM159" s="36" t="str">
        <f t="shared" si="170"/>
        <v/>
      </c>
      <c r="AN159" s="59"/>
    </row>
    <row r="160" spans="1:40" x14ac:dyDescent="0.25">
      <c r="A160" s="2" t="s">
        <v>501</v>
      </c>
      <c r="B160" s="16" t="s">
        <v>490</v>
      </c>
      <c r="C160" s="16" t="s">
        <v>508</v>
      </c>
      <c r="D160" s="16"/>
      <c r="E160" s="16" t="s">
        <v>473</v>
      </c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7">
        <f t="shared" si="145"/>
        <v>0</v>
      </c>
      <c r="X160" s="26"/>
      <c r="Y160" s="26"/>
      <c r="Z160" s="26"/>
      <c r="AA160" s="26"/>
      <c r="AB160" s="26"/>
      <c r="AC160" s="26"/>
      <c r="AD160" s="26"/>
      <c r="AE160" s="35" t="str">
        <f t="shared" si="146"/>
        <v/>
      </c>
      <c r="AF160" s="23">
        <v>21.5</v>
      </c>
      <c r="AG160" s="24">
        <f t="shared" si="154"/>
        <v>7.1666666666666661</v>
      </c>
      <c r="AH160" s="24" t="str">
        <f t="shared" si="147"/>
        <v/>
      </c>
      <c r="AI160" s="42" t="str">
        <f t="shared" si="171"/>
        <v/>
      </c>
      <c r="AJ160" s="42" t="str">
        <f t="shared" si="148"/>
        <v/>
      </c>
      <c r="AK160" s="42" t="str">
        <f t="shared" si="149"/>
        <v/>
      </c>
      <c r="AL160" s="24" t="str">
        <f t="shared" si="150"/>
        <v/>
      </c>
      <c r="AM160" s="36" t="str">
        <f t="shared" si="170"/>
        <v/>
      </c>
      <c r="AN160" s="59"/>
    </row>
    <row r="161" spans="1:40" x14ac:dyDescent="0.25">
      <c r="A161" s="2" t="s">
        <v>502</v>
      </c>
      <c r="B161" s="16" t="s">
        <v>490</v>
      </c>
      <c r="C161" s="16" t="s">
        <v>509</v>
      </c>
      <c r="D161" s="16"/>
      <c r="E161" s="16" t="s">
        <v>473</v>
      </c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7">
        <f t="shared" si="145"/>
        <v>0</v>
      </c>
      <c r="X161" s="26"/>
      <c r="Y161" s="26"/>
      <c r="Z161" s="26"/>
      <c r="AA161" s="26"/>
      <c r="AB161" s="26"/>
      <c r="AC161" s="26"/>
      <c r="AD161" s="26"/>
      <c r="AE161" s="35" t="str">
        <f t="shared" si="146"/>
        <v/>
      </c>
      <c r="AF161" s="23">
        <v>21.5</v>
      </c>
      <c r="AG161" s="24">
        <f t="shared" si="154"/>
        <v>7.1666666666666661</v>
      </c>
      <c r="AH161" s="24" t="str">
        <f t="shared" si="147"/>
        <v/>
      </c>
      <c r="AI161" s="42" t="str">
        <f t="shared" si="171"/>
        <v/>
      </c>
      <c r="AJ161" s="42" t="str">
        <f t="shared" si="148"/>
        <v/>
      </c>
      <c r="AK161" s="42" t="str">
        <f t="shared" si="149"/>
        <v/>
      </c>
      <c r="AL161" s="24" t="str">
        <f t="shared" si="150"/>
        <v/>
      </c>
      <c r="AM161" s="36" t="str">
        <f t="shared" si="170"/>
        <v/>
      </c>
      <c r="AN161" s="59"/>
    </row>
    <row r="162" spans="1:40" x14ac:dyDescent="0.25">
      <c r="A162" s="2" t="s">
        <v>503</v>
      </c>
      <c r="B162" s="16" t="s">
        <v>490</v>
      </c>
      <c r="C162" s="16" t="s">
        <v>510</v>
      </c>
      <c r="D162" s="16"/>
      <c r="E162" s="16" t="s">
        <v>473</v>
      </c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7">
        <f t="shared" si="145"/>
        <v>0</v>
      </c>
      <c r="X162" s="26"/>
      <c r="Y162" s="26"/>
      <c r="Z162" s="26"/>
      <c r="AA162" s="26"/>
      <c r="AB162" s="26"/>
      <c r="AC162" s="26"/>
      <c r="AD162" s="26"/>
      <c r="AE162" s="35" t="str">
        <f t="shared" si="146"/>
        <v/>
      </c>
      <c r="AF162" s="23">
        <v>21.5</v>
      </c>
      <c r="AG162" s="24">
        <f t="shared" si="154"/>
        <v>7.1666666666666661</v>
      </c>
      <c r="AH162" s="24" t="str">
        <f t="shared" si="147"/>
        <v/>
      </c>
      <c r="AI162" s="42" t="str">
        <f t="shared" si="171"/>
        <v/>
      </c>
      <c r="AJ162" s="42" t="str">
        <f t="shared" si="148"/>
        <v/>
      </c>
      <c r="AK162" s="42" t="str">
        <f t="shared" si="149"/>
        <v/>
      </c>
      <c r="AL162" s="24" t="str">
        <f t="shared" si="150"/>
        <v/>
      </c>
      <c r="AM162" s="36" t="str">
        <f t="shared" si="170"/>
        <v/>
      </c>
      <c r="AN162" s="59"/>
    </row>
    <row r="163" spans="1:40" x14ac:dyDescent="0.25">
      <c r="A163" s="2" t="s">
        <v>504</v>
      </c>
      <c r="B163" s="16" t="s">
        <v>490</v>
      </c>
      <c r="C163" s="16" t="s">
        <v>511</v>
      </c>
      <c r="D163" s="16"/>
      <c r="E163" s="16" t="s">
        <v>473</v>
      </c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7">
        <f t="shared" si="145"/>
        <v>0</v>
      </c>
      <c r="X163" s="26"/>
      <c r="Y163" s="26"/>
      <c r="Z163" s="26"/>
      <c r="AA163" s="26"/>
      <c r="AB163" s="26"/>
      <c r="AC163" s="26"/>
      <c r="AD163" s="26"/>
      <c r="AE163" s="35" t="str">
        <f t="shared" si="146"/>
        <v/>
      </c>
      <c r="AF163" s="23">
        <v>21.5</v>
      </c>
      <c r="AG163" s="24">
        <f t="shared" si="154"/>
        <v>7.1666666666666661</v>
      </c>
      <c r="AH163" s="24" t="str">
        <f t="shared" si="147"/>
        <v/>
      </c>
      <c r="AI163" s="42" t="str">
        <f t="shared" si="171"/>
        <v/>
      </c>
      <c r="AJ163" s="42" t="str">
        <f t="shared" si="148"/>
        <v/>
      </c>
      <c r="AK163" s="42" t="str">
        <f t="shared" si="149"/>
        <v/>
      </c>
      <c r="AL163" s="24" t="str">
        <f t="shared" si="150"/>
        <v/>
      </c>
      <c r="AM163" s="36" t="str">
        <f t="shared" si="170"/>
        <v/>
      </c>
      <c r="AN163" s="59"/>
    </row>
    <row r="164" spans="1:40" x14ac:dyDescent="0.25">
      <c r="A164" s="2" t="s">
        <v>505</v>
      </c>
      <c r="B164" s="16" t="s">
        <v>490</v>
      </c>
      <c r="C164" s="16" t="s">
        <v>512</v>
      </c>
      <c r="D164" s="16"/>
      <c r="E164" s="16" t="s">
        <v>473</v>
      </c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7">
        <f t="shared" si="145"/>
        <v>0</v>
      </c>
      <c r="X164" s="26"/>
      <c r="Y164" s="26"/>
      <c r="Z164" s="26"/>
      <c r="AA164" s="26"/>
      <c r="AB164" s="26"/>
      <c r="AC164" s="26"/>
      <c r="AD164" s="26"/>
      <c r="AE164" s="35" t="str">
        <f t="shared" si="146"/>
        <v/>
      </c>
      <c r="AF164" s="23">
        <v>21.5</v>
      </c>
      <c r="AG164" s="24">
        <f t="shared" si="154"/>
        <v>7.1666666666666661</v>
      </c>
      <c r="AH164" s="24" t="str">
        <f t="shared" si="147"/>
        <v/>
      </c>
      <c r="AI164" s="42" t="str">
        <f t="shared" si="171"/>
        <v/>
      </c>
      <c r="AJ164" s="42" t="str">
        <f t="shared" si="148"/>
        <v/>
      </c>
      <c r="AK164" s="42" t="str">
        <f t="shared" si="149"/>
        <v/>
      </c>
      <c r="AL164" s="24" t="str">
        <f t="shared" si="150"/>
        <v/>
      </c>
      <c r="AM164" s="36" t="str">
        <f t="shared" si="170"/>
        <v/>
      </c>
      <c r="AN164" s="59"/>
    </row>
    <row r="165" spans="1:40" x14ac:dyDescent="0.25">
      <c r="A165" s="2" t="s">
        <v>506</v>
      </c>
      <c r="B165" s="16" t="s">
        <v>490</v>
      </c>
      <c r="C165" s="16" t="s">
        <v>513</v>
      </c>
      <c r="D165" s="16"/>
      <c r="E165" s="16" t="s">
        <v>473</v>
      </c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7">
        <f t="shared" si="145"/>
        <v>0</v>
      </c>
      <c r="X165" s="26"/>
      <c r="Y165" s="26"/>
      <c r="Z165" s="26"/>
      <c r="AA165" s="26"/>
      <c r="AB165" s="26"/>
      <c r="AC165" s="26"/>
      <c r="AD165" s="26"/>
      <c r="AE165" s="35" t="str">
        <f t="shared" si="146"/>
        <v/>
      </c>
      <c r="AF165" s="23">
        <v>21.5</v>
      </c>
      <c r="AG165" s="24">
        <f t="shared" si="154"/>
        <v>7.1666666666666661</v>
      </c>
      <c r="AH165" s="24" t="str">
        <f t="shared" si="147"/>
        <v/>
      </c>
      <c r="AI165" s="42" t="str">
        <f t="shared" si="171"/>
        <v/>
      </c>
      <c r="AJ165" s="42" t="str">
        <f t="shared" si="148"/>
        <v/>
      </c>
      <c r="AK165" s="42" t="str">
        <f t="shared" si="149"/>
        <v/>
      </c>
      <c r="AL165" s="24" t="str">
        <f t="shared" si="150"/>
        <v/>
      </c>
      <c r="AM165" s="36" t="str">
        <f t="shared" si="170"/>
        <v/>
      </c>
      <c r="AN165" s="59"/>
    </row>
    <row r="166" spans="1:40" x14ac:dyDescent="0.25">
      <c r="A166" s="2" t="s">
        <v>507</v>
      </c>
      <c r="B166" s="16" t="s">
        <v>490</v>
      </c>
      <c r="C166" s="16" t="s">
        <v>514</v>
      </c>
      <c r="D166" s="16"/>
      <c r="E166" s="16" t="s">
        <v>473</v>
      </c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7">
        <f t="shared" si="145"/>
        <v>0</v>
      </c>
      <c r="X166" s="26"/>
      <c r="Y166" s="26"/>
      <c r="Z166" s="26"/>
      <c r="AA166" s="26"/>
      <c r="AB166" s="26"/>
      <c r="AC166" s="26"/>
      <c r="AD166" s="26"/>
      <c r="AE166" s="35" t="str">
        <f t="shared" si="146"/>
        <v/>
      </c>
      <c r="AF166" s="23">
        <v>21.5</v>
      </c>
      <c r="AG166" s="24">
        <f t="shared" si="154"/>
        <v>7.1666666666666661</v>
      </c>
      <c r="AH166" s="24" t="str">
        <f t="shared" si="147"/>
        <v/>
      </c>
      <c r="AI166" s="42" t="str">
        <f t="shared" si="171"/>
        <v/>
      </c>
      <c r="AJ166" s="42" t="str">
        <f t="shared" si="148"/>
        <v/>
      </c>
      <c r="AK166" s="42" t="str">
        <f t="shared" si="149"/>
        <v/>
      </c>
      <c r="AL166" s="24" t="str">
        <f t="shared" si="150"/>
        <v/>
      </c>
      <c r="AM166" s="36" t="str">
        <f t="shared" si="170"/>
        <v/>
      </c>
      <c r="AN166" s="59"/>
    </row>
    <row r="167" spans="1:40" x14ac:dyDescent="0.25">
      <c r="A167" s="3" t="s">
        <v>31</v>
      </c>
      <c r="B167" s="12" t="s">
        <v>697</v>
      </c>
      <c r="C167" s="12"/>
      <c r="D167" s="12"/>
      <c r="E167" s="1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29"/>
      <c r="X167" s="56"/>
      <c r="Y167" s="56"/>
      <c r="Z167" s="56"/>
      <c r="AA167" s="56"/>
      <c r="AB167" s="56"/>
      <c r="AC167" s="56"/>
      <c r="AD167" s="56"/>
      <c r="AE167" s="29"/>
      <c r="AF167" s="29"/>
      <c r="AG167" s="29"/>
      <c r="AH167" s="29"/>
      <c r="AI167" s="29"/>
      <c r="AJ167" s="29"/>
      <c r="AK167" s="8"/>
      <c r="AL167" s="29"/>
      <c r="AM167" s="29"/>
      <c r="AN167" s="29"/>
    </row>
    <row r="168" spans="1:40" x14ac:dyDescent="0.25">
      <c r="A168" s="2" t="s">
        <v>171</v>
      </c>
      <c r="B168" s="13" t="s">
        <v>163</v>
      </c>
      <c r="C168" s="13" t="s">
        <v>173</v>
      </c>
      <c r="D168" s="16"/>
      <c r="E168" s="15"/>
      <c r="F168" s="13"/>
      <c r="G168" s="15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7">
        <f t="shared" ref="W168:W199" si="172">SUM(F168:V168)</f>
        <v>0</v>
      </c>
      <c r="X168" s="26"/>
      <c r="Y168" s="26"/>
      <c r="Z168" s="26"/>
      <c r="AA168" s="26"/>
      <c r="AB168" s="26"/>
      <c r="AC168" s="26"/>
      <c r="AD168" s="26"/>
      <c r="AE168" s="35" t="str">
        <f t="shared" ref="AE168:AE201" si="173">IF(W168&gt;0,MIN(X168:AD168)*$AE$2,"")</f>
        <v/>
      </c>
      <c r="AF168" s="23">
        <v>4</v>
      </c>
      <c r="AG168" s="24">
        <f t="shared" si="154"/>
        <v>1.3333333333333333</v>
      </c>
      <c r="AH168" s="24" t="str">
        <f t="shared" ref="AH168:AH201" si="174">IF(W168&gt;0,MIN(X168:AD168)+AE168+AG168,"")</f>
        <v/>
      </c>
      <c r="AI168" s="42" t="str">
        <f t="shared" si="171"/>
        <v/>
      </c>
      <c r="AJ168" s="42" t="str">
        <f t="shared" ref="AJ168:AJ201" si="175">IF(W168&gt;0,W168*AF168*$AG$2,"")</f>
        <v/>
      </c>
      <c r="AK168" s="42" t="str">
        <f t="shared" ref="AK168:AK201" si="176">IF(W168&gt;0,W168*AE168,"")</f>
        <v/>
      </c>
      <c r="AL168" s="24" t="str">
        <f t="shared" ref="AL168:AL201" si="177">IF(W168&gt;0,W168*AH168,"")</f>
        <v/>
      </c>
      <c r="AM168" s="36" t="str">
        <f t="shared" si="170"/>
        <v/>
      </c>
      <c r="AN168" s="59"/>
    </row>
    <row r="169" spans="1:40" x14ac:dyDescent="0.25">
      <c r="A169" s="2" t="s">
        <v>172</v>
      </c>
      <c r="B169" s="4" t="s">
        <v>163</v>
      </c>
      <c r="C169" s="4" t="s">
        <v>174</v>
      </c>
      <c r="D169" s="16"/>
      <c r="E169" s="15"/>
      <c r="F169" s="4"/>
      <c r="G169" s="15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7">
        <f t="shared" si="172"/>
        <v>0</v>
      </c>
      <c r="X169" s="26"/>
      <c r="Y169" s="26"/>
      <c r="Z169" s="26"/>
      <c r="AA169" s="26"/>
      <c r="AB169" s="26"/>
      <c r="AC169" s="26"/>
      <c r="AD169" s="26"/>
      <c r="AE169" s="35" t="str">
        <f t="shared" si="173"/>
        <v/>
      </c>
      <c r="AF169" s="23">
        <v>4</v>
      </c>
      <c r="AG169" s="24">
        <f t="shared" si="154"/>
        <v>1.3333333333333333</v>
      </c>
      <c r="AH169" s="24" t="str">
        <f t="shared" si="174"/>
        <v/>
      </c>
      <c r="AI169" s="42" t="str">
        <f t="shared" si="171"/>
        <v/>
      </c>
      <c r="AJ169" s="42" t="str">
        <f t="shared" si="175"/>
        <v/>
      </c>
      <c r="AK169" s="42" t="str">
        <f t="shared" si="176"/>
        <v/>
      </c>
      <c r="AL169" s="24" t="str">
        <f t="shared" si="177"/>
        <v/>
      </c>
      <c r="AM169" s="36" t="str">
        <f t="shared" si="170"/>
        <v/>
      </c>
      <c r="AN169" s="59"/>
    </row>
    <row r="170" spans="1:40" x14ac:dyDescent="0.25">
      <c r="A170" s="2" t="s">
        <v>181</v>
      </c>
      <c r="B170" s="13" t="s">
        <v>163</v>
      </c>
      <c r="C170" s="13" t="s">
        <v>175</v>
      </c>
      <c r="D170" s="16"/>
      <c r="E170" s="15"/>
      <c r="F170" s="13"/>
      <c r="G170" s="15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7">
        <f t="shared" si="172"/>
        <v>0</v>
      </c>
      <c r="X170" s="26"/>
      <c r="Y170" s="26"/>
      <c r="Z170" s="26"/>
      <c r="AA170" s="26"/>
      <c r="AB170" s="26"/>
      <c r="AC170" s="26"/>
      <c r="AD170" s="26"/>
      <c r="AE170" s="35" t="str">
        <f t="shared" si="173"/>
        <v/>
      </c>
      <c r="AF170" s="23">
        <v>4</v>
      </c>
      <c r="AG170" s="24">
        <f t="shared" si="154"/>
        <v>1.3333333333333333</v>
      </c>
      <c r="AH170" s="24" t="str">
        <f t="shared" si="174"/>
        <v/>
      </c>
      <c r="AI170" s="42" t="str">
        <f t="shared" si="171"/>
        <v/>
      </c>
      <c r="AJ170" s="42" t="str">
        <f t="shared" si="175"/>
        <v/>
      </c>
      <c r="AK170" s="42" t="str">
        <f t="shared" si="176"/>
        <v/>
      </c>
      <c r="AL170" s="24" t="str">
        <f t="shared" si="177"/>
        <v/>
      </c>
      <c r="AM170" s="36" t="str">
        <f t="shared" si="170"/>
        <v/>
      </c>
      <c r="AN170" s="59"/>
    </row>
    <row r="171" spans="1:40" x14ac:dyDescent="0.25">
      <c r="A171" s="2" t="s">
        <v>180</v>
      </c>
      <c r="B171" s="4" t="s">
        <v>163</v>
      </c>
      <c r="C171" s="4" t="s">
        <v>176</v>
      </c>
      <c r="D171" s="16"/>
      <c r="E171" s="15"/>
      <c r="F171" s="4"/>
      <c r="G171" s="15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7">
        <f t="shared" si="172"/>
        <v>0</v>
      </c>
      <c r="X171" s="26"/>
      <c r="Y171" s="26"/>
      <c r="Z171" s="26"/>
      <c r="AA171" s="26"/>
      <c r="AB171" s="26"/>
      <c r="AC171" s="26"/>
      <c r="AD171" s="26"/>
      <c r="AE171" s="35" t="str">
        <f t="shared" si="173"/>
        <v/>
      </c>
      <c r="AF171" s="23">
        <v>4</v>
      </c>
      <c r="AG171" s="24">
        <f t="shared" si="154"/>
        <v>1.3333333333333333</v>
      </c>
      <c r="AH171" s="24" t="str">
        <f t="shared" si="174"/>
        <v/>
      </c>
      <c r="AI171" s="42" t="str">
        <f t="shared" si="171"/>
        <v/>
      </c>
      <c r="AJ171" s="42" t="str">
        <f t="shared" si="175"/>
        <v/>
      </c>
      <c r="AK171" s="42" t="str">
        <f t="shared" si="176"/>
        <v/>
      </c>
      <c r="AL171" s="24" t="str">
        <f t="shared" si="177"/>
        <v/>
      </c>
      <c r="AM171" s="36" t="str">
        <f t="shared" si="170"/>
        <v/>
      </c>
      <c r="AN171" s="59"/>
    </row>
    <row r="172" spans="1:40" x14ac:dyDescent="0.25">
      <c r="A172" s="2" t="s">
        <v>73</v>
      </c>
      <c r="B172" s="13" t="s">
        <v>163</v>
      </c>
      <c r="C172" s="13" t="s">
        <v>177</v>
      </c>
      <c r="D172" s="16"/>
      <c r="E172" s="15"/>
      <c r="F172" s="13"/>
      <c r="G172" s="15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7">
        <f t="shared" si="172"/>
        <v>0</v>
      </c>
      <c r="X172" s="26"/>
      <c r="Y172" s="26"/>
      <c r="Z172" s="26"/>
      <c r="AA172" s="26"/>
      <c r="AB172" s="26"/>
      <c r="AC172" s="26"/>
      <c r="AD172" s="26"/>
      <c r="AE172" s="35" t="str">
        <f t="shared" si="173"/>
        <v/>
      </c>
      <c r="AF172" s="23">
        <v>4</v>
      </c>
      <c r="AG172" s="24">
        <f t="shared" si="154"/>
        <v>1.3333333333333333</v>
      </c>
      <c r="AH172" s="24" t="str">
        <f t="shared" si="174"/>
        <v/>
      </c>
      <c r="AI172" s="42" t="str">
        <f t="shared" si="171"/>
        <v/>
      </c>
      <c r="AJ172" s="42" t="str">
        <f t="shared" si="175"/>
        <v/>
      </c>
      <c r="AK172" s="42" t="str">
        <f t="shared" si="176"/>
        <v/>
      </c>
      <c r="AL172" s="24" t="str">
        <f t="shared" si="177"/>
        <v/>
      </c>
      <c r="AM172" s="36" t="str">
        <f t="shared" si="170"/>
        <v/>
      </c>
      <c r="AN172" s="59"/>
    </row>
    <row r="173" spans="1:40" x14ac:dyDescent="0.25">
      <c r="A173" s="2" t="s">
        <v>179</v>
      </c>
      <c r="B173" s="4" t="s">
        <v>163</v>
      </c>
      <c r="C173" s="4" t="s">
        <v>178</v>
      </c>
      <c r="D173" s="16"/>
      <c r="E173" s="15"/>
      <c r="F173" s="4"/>
      <c r="G173" s="15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7">
        <f t="shared" si="172"/>
        <v>0</v>
      </c>
      <c r="X173" s="26"/>
      <c r="Y173" s="26"/>
      <c r="Z173" s="26"/>
      <c r="AA173" s="26"/>
      <c r="AB173" s="26"/>
      <c r="AC173" s="26"/>
      <c r="AD173" s="26"/>
      <c r="AE173" s="35" t="str">
        <f t="shared" si="173"/>
        <v/>
      </c>
      <c r="AF173" s="23">
        <v>4</v>
      </c>
      <c r="AG173" s="24">
        <f t="shared" si="154"/>
        <v>1.3333333333333333</v>
      </c>
      <c r="AH173" s="24" t="str">
        <f t="shared" si="174"/>
        <v/>
      </c>
      <c r="AI173" s="42" t="str">
        <f t="shared" si="171"/>
        <v/>
      </c>
      <c r="AJ173" s="42" t="str">
        <f t="shared" si="175"/>
        <v/>
      </c>
      <c r="AK173" s="42" t="str">
        <f t="shared" si="176"/>
        <v/>
      </c>
      <c r="AL173" s="24" t="str">
        <f t="shared" si="177"/>
        <v/>
      </c>
      <c r="AM173" s="36" t="str">
        <f t="shared" si="170"/>
        <v/>
      </c>
      <c r="AN173" s="59"/>
    </row>
    <row r="174" spans="1:40" x14ac:dyDescent="0.25">
      <c r="A174" s="2" t="s">
        <v>223</v>
      </c>
      <c r="B174" s="13" t="s">
        <v>163</v>
      </c>
      <c r="C174" s="13" t="s">
        <v>224</v>
      </c>
      <c r="D174" s="16"/>
      <c r="E174" s="15"/>
      <c r="F174" s="13"/>
      <c r="G174" s="15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7">
        <f t="shared" si="172"/>
        <v>0</v>
      </c>
      <c r="X174" s="26"/>
      <c r="Y174" s="26"/>
      <c r="Z174" s="26"/>
      <c r="AA174" s="26"/>
      <c r="AB174" s="26"/>
      <c r="AC174" s="26"/>
      <c r="AD174" s="26"/>
      <c r="AE174" s="35" t="str">
        <f t="shared" si="173"/>
        <v/>
      </c>
      <c r="AF174" s="23">
        <v>6.9</v>
      </c>
      <c r="AG174" s="24">
        <f t="shared" si="154"/>
        <v>2.2999999999999998</v>
      </c>
      <c r="AH174" s="24" t="str">
        <f t="shared" si="174"/>
        <v/>
      </c>
      <c r="AI174" s="42" t="str">
        <f t="shared" si="171"/>
        <v/>
      </c>
      <c r="AJ174" s="42" t="str">
        <f t="shared" si="175"/>
        <v/>
      </c>
      <c r="AK174" s="42" t="str">
        <f t="shared" si="176"/>
        <v/>
      </c>
      <c r="AL174" s="24" t="str">
        <f t="shared" si="177"/>
        <v/>
      </c>
      <c r="AM174" s="36" t="str">
        <f t="shared" si="170"/>
        <v/>
      </c>
      <c r="AN174" s="59"/>
    </row>
    <row r="175" spans="1:40" x14ac:dyDescent="0.25">
      <c r="A175" s="2" t="s">
        <v>225</v>
      </c>
      <c r="B175" s="13" t="s">
        <v>163</v>
      </c>
      <c r="C175" s="13" t="s">
        <v>227</v>
      </c>
      <c r="D175" s="16"/>
      <c r="E175" s="15"/>
      <c r="F175" s="13"/>
      <c r="G175" s="15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7">
        <f t="shared" si="172"/>
        <v>0</v>
      </c>
      <c r="X175" s="26"/>
      <c r="Y175" s="26"/>
      <c r="Z175" s="26"/>
      <c r="AA175" s="26"/>
      <c r="AB175" s="26"/>
      <c r="AC175" s="26"/>
      <c r="AD175" s="26"/>
      <c r="AE175" s="35" t="str">
        <f t="shared" si="173"/>
        <v/>
      </c>
      <c r="AF175" s="23"/>
      <c r="AG175" s="24">
        <f t="shared" si="154"/>
        <v>0</v>
      </c>
      <c r="AH175" s="24" t="str">
        <f t="shared" si="174"/>
        <v/>
      </c>
      <c r="AI175" s="42" t="str">
        <f t="shared" si="171"/>
        <v/>
      </c>
      <c r="AJ175" s="42" t="str">
        <f t="shared" si="175"/>
        <v/>
      </c>
      <c r="AK175" s="42" t="str">
        <f t="shared" si="176"/>
        <v/>
      </c>
      <c r="AL175" s="24" t="str">
        <f t="shared" si="177"/>
        <v/>
      </c>
      <c r="AM175" s="36" t="str">
        <f t="shared" si="170"/>
        <v/>
      </c>
      <c r="AN175" s="59"/>
    </row>
    <row r="176" spans="1:40" x14ac:dyDescent="0.25">
      <c r="A176" s="2" t="s">
        <v>226</v>
      </c>
      <c r="B176" s="13" t="s">
        <v>163</v>
      </c>
      <c r="C176" s="13" t="s">
        <v>228</v>
      </c>
      <c r="D176" s="16"/>
      <c r="E176" s="15"/>
      <c r="F176" s="13"/>
      <c r="G176" s="15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7">
        <f t="shared" si="172"/>
        <v>0</v>
      </c>
      <c r="X176" s="26"/>
      <c r="Y176" s="26"/>
      <c r="Z176" s="26"/>
      <c r="AA176" s="26"/>
      <c r="AB176" s="26"/>
      <c r="AC176" s="26"/>
      <c r="AD176" s="26"/>
      <c r="AE176" s="35" t="str">
        <f t="shared" si="173"/>
        <v/>
      </c>
      <c r="AF176" s="23"/>
      <c r="AG176" s="24">
        <f t="shared" si="154"/>
        <v>0</v>
      </c>
      <c r="AH176" s="24" t="str">
        <f t="shared" si="174"/>
        <v/>
      </c>
      <c r="AI176" s="42" t="str">
        <f t="shared" si="171"/>
        <v/>
      </c>
      <c r="AJ176" s="42" t="str">
        <f t="shared" si="175"/>
        <v/>
      </c>
      <c r="AK176" s="42" t="str">
        <f t="shared" si="176"/>
        <v/>
      </c>
      <c r="AL176" s="24" t="str">
        <f t="shared" si="177"/>
        <v/>
      </c>
      <c r="AM176" s="36" t="str">
        <f t="shared" si="170"/>
        <v/>
      </c>
      <c r="AN176" s="59"/>
    </row>
    <row r="177" spans="1:40" x14ac:dyDescent="0.25">
      <c r="A177" s="2" t="s">
        <v>74</v>
      </c>
      <c r="B177" s="4" t="s">
        <v>163</v>
      </c>
      <c r="C177" s="4">
        <v>3036</v>
      </c>
      <c r="D177" s="16"/>
      <c r="E177" s="15"/>
      <c r="F177" s="4"/>
      <c r="G177" s="15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7">
        <f t="shared" si="172"/>
        <v>0</v>
      </c>
      <c r="X177" s="26"/>
      <c r="Y177" s="26"/>
      <c r="Z177" s="26"/>
      <c r="AA177" s="26"/>
      <c r="AB177" s="26"/>
      <c r="AC177" s="26"/>
      <c r="AD177" s="26"/>
      <c r="AE177" s="35" t="str">
        <f t="shared" si="173"/>
        <v/>
      </c>
      <c r="AF177" s="23">
        <v>4</v>
      </c>
      <c r="AG177" s="24">
        <f t="shared" si="154"/>
        <v>1.3333333333333333</v>
      </c>
      <c r="AH177" s="24" t="str">
        <f t="shared" si="174"/>
        <v/>
      </c>
      <c r="AI177" s="42" t="str">
        <f t="shared" si="171"/>
        <v/>
      </c>
      <c r="AJ177" s="42" t="str">
        <f t="shared" si="175"/>
        <v/>
      </c>
      <c r="AK177" s="42" t="str">
        <f t="shared" si="176"/>
        <v/>
      </c>
      <c r="AL177" s="24" t="str">
        <f t="shared" si="177"/>
        <v/>
      </c>
      <c r="AM177" s="36" t="str">
        <f t="shared" si="170"/>
        <v/>
      </c>
      <c r="AN177" s="59"/>
    </row>
    <row r="178" spans="1:40" x14ac:dyDescent="0.25">
      <c r="A178" s="2" t="s">
        <v>75</v>
      </c>
      <c r="B178" s="4" t="s">
        <v>163</v>
      </c>
      <c r="C178" s="4">
        <v>3037</v>
      </c>
      <c r="D178" s="16"/>
      <c r="E178" s="15"/>
      <c r="F178" s="4"/>
      <c r="G178" s="15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7">
        <f t="shared" si="172"/>
        <v>0</v>
      </c>
      <c r="X178" s="26"/>
      <c r="Y178" s="26"/>
      <c r="Z178" s="26"/>
      <c r="AA178" s="26"/>
      <c r="AB178" s="26"/>
      <c r="AC178" s="26"/>
      <c r="AD178" s="26"/>
      <c r="AE178" s="35" t="str">
        <f t="shared" si="173"/>
        <v/>
      </c>
      <c r="AF178" s="23">
        <v>4.5</v>
      </c>
      <c r="AG178" s="24">
        <f t="shared" si="154"/>
        <v>1.5</v>
      </c>
      <c r="AH178" s="24" t="str">
        <f t="shared" si="174"/>
        <v/>
      </c>
      <c r="AI178" s="42" t="str">
        <f t="shared" si="171"/>
        <v/>
      </c>
      <c r="AJ178" s="42" t="str">
        <f t="shared" si="175"/>
        <v/>
      </c>
      <c r="AK178" s="42" t="str">
        <f t="shared" si="176"/>
        <v/>
      </c>
      <c r="AL178" s="24" t="str">
        <f t="shared" si="177"/>
        <v/>
      </c>
      <c r="AM178" s="36" t="str">
        <f t="shared" si="170"/>
        <v/>
      </c>
      <c r="AN178" s="59"/>
    </row>
    <row r="179" spans="1:40" x14ac:dyDescent="0.25">
      <c r="A179" s="2" t="s">
        <v>76</v>
      </c>
      <c r="B179" s="13" t="s">
        <v>163</v>
      </c>
      <c r="C179" s="13">
        <v>5031</v>
      </c>
      <c r="D179" s="16"/>
      <c r="E179" s="15"/>
      <c r="F179" s="13"/>
      <c r="G179" s="15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7">
        <f t="shared" si="172"/>
        <v>0</v>
      </c>
      <c r="X179" s="26"/>
      <c r="Y179" s="26"/>
      <c r="Z179" s="26"/>
      <c r="AA179" s="26"/>
      <c r="AB179" s="26"/>
      <c r="AC179" s="26"/>
      <c r="AD179" s="26"/>
      <c r="AE179" s="35" t="str">
        <f t="shared" si="173"/>
        <v/>
      </c>
      <c r="AF179" s="23">
        <v>4</v>
      </c>
      <c r="AG179" s="24">
        <f t="shared" si="154"/>
        <v>1.3333333333333333</v>
      </c>
      <c r="AH179" s="24" t="str">
        <f t="shared" si="174"/>
        <v/>
      </c>
      <c r="AI179" s="42" t="str">
        <f t="shared" si="171"/>
        <v/>
      </c>
      <c r="AJ179" s="42" t="str">
        <f t="shared" si="175"/>
        <v/>
      </c>
      <c r="AK179" s="42" t="str">
        <f t="shared" si="176"/>
        <v/>
      </c>
      <c r="AL179" s="24" t="str">
        <f t="shared" si="177"/>
        <v/>
      </c>
      <c r="AM179" s="36" t="str">
        <f t="shared" si="170"/>
        <v/>
      </c>
      <c r="AN179" s="59"/>
    </row>
    <row r="180" spans="1:40" x14ac:dyDescent="0.25">
      <c r="A180" s="2" t="s">
        <v>206</v>
      </c>
      <c r="B180" s="4" t="s">
        <v>163</v>
      </c>
      <c r="C180" s="4">
        <v>5035</v>
      </c>
      <c r="D180" s="16"/>
      <c r="E180" s="15"/>
      <c r="F180" s="4"/>
      <c r="G180" s="15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7">
        <f t="shared" si="172"/>
        <v>0</v>
      </c>
      <c r="X180" s="26"/>
      <c r="Y180" s="26"/>
      <c r="Z180" s="26"/>
      <c r="AA180" s="26"/>
      <c r="AB180" s="26"/>
      <c r="AC180" s="26"/>
      <c r="AD180" s="26"/>
      <c r="AE180" s="35" t="str">
        <f t="shared" si="173"/>
        <v/>
      </c>
      <c r="AF180" s="23">
        <v>4.5</v>
      </c>
      <c r="AG180" s="24">
        <f t="shared" si="154"/>
        <v>1.5</v>
      </c>
      <c r="AH180" s="24" t="str">
        <f t="shared" si="174"/>
        <v/>
      </c>
      <c r="AI180" s="42" t="str">
        <f t="shared" si="171"/>
        <v/>
      </c>
      <c r="AJ180" s="42" t="str">
        <f t="shared" si="175"/>
        <v/>
      </c>
      <c r="AK180" s="42" t="str">
        <f t="shared" si="176"/>
        <v/>
      </c>
      <c r="AL180" s="24" t="str">
        <f t="shared" si="177"/>
        <v/>
      </c>
      <c r="AM180" s="36" t="str">
        <f t="shared" si="170"/>
        <v/>
      </c>
      <c r="AN180" s="59"/>
    </row>
    <row r="181" spans="1:40" x14ac:dyDescent="0.25">
      <c r="A181" s="2" t="s">
        <v>77</v>
      </c>
      <c r="B181" s="4" t="s">
        <v>163</v>
      </c>
      <c r="C181" s="4">
        <v>3035</v>
      </c>
      <c r="D181" s="16"/>
      <c r="E181" s="15"/>
      <c r="F181" s="4"/>
      <c r="G181" s="15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7">
        <f t="shared" si="172"/>
        <v>0</v>
      </c>
      <c r="X181" s="26"/>
      <c r="Y181" s="26"/>
      <c r="Z181" s="26"/>
      <c r="AA181" s="26"/>
      <c r="AB181" s="26"/>
      <c r="AC181" s="26"/>
      <c r="AD181" s="26"/>
      <c r="AE181" s="35" t="str">
        <f t="shared" si="173"/>
        <v/>
      </c>
      <c r="AF181" s="23">
        <v>4.5</v>
      </c>
      <c r="AG181" s="24">
        <f t="shared" si="154"/>
        <v>1.5</v>
      </c>
      <c r="AH181" s="24" t="str">
        <f t="shared" si="174"/>
        <v/>
      </c>
      <c r="AI181" s="42" t="str">
        <f t="shared" si="171"/>
        <v/>
      </c>
      <c r="AJ181" s="42" t="str">
        <f t="shared" si="175"/>
        <v/>
      </c>
      <c r="AK181" s="42" t="str">
        <f t="shared" si="176"/>
        <v/>
      </c>
      <c r="AL181" s="24" t="str">
        <f t="shared" si="177"/>
        <v/>
      </c>
      <c r="AM181" s="36" t="str">
        <f t="shared" si="170"/>
        <v/>
      </c>
      <c r="AN181" s="59"/>
    </row>
    <row r="182" spans="1:40" x14ac:dyDescent="0.25">
      <c r="A182" s="19" t="s">
        <v>213</v>
      </c>
      <c r="B182" s="20" t="s">
        <v>163</v>
      </c>
      <c r="C182" s="20" t="s">
        <v>211</v>
      </c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7">
        <f t="shared" si="172"/>
        <v>0</v>
      </c>
      <c r="X182" s="26"/>
      <c r="Y182" s="26"/>
      <c r="Z182" s="26"/>
      <c r="AA182" s="26"/>
      <c r="AB182" s="26"/>
      <c r="AC182" s="26"/>
      <c r="AD182" s="26"/>
      <c r="AE182" s="35" t="str">
        <f t="shared" si="173"/>
        <v/>
      </c>
      <c r="AF182" s="23">
        <v>4.5</v>
      </c>
      <c r="AG182" s="24">
        <f t="shared" si="154"/>
        <v>1.5</v>
      </c>
      <c r="AH182" s="24" t="str">
        <f t="shared" si="174"/>
        <v/>
      </c>
      <c r="AI182" s="42" t="str">
        <f t="shared" si="171"/>
        <v/>
      </c>
      <c r="AJ182" s="42" t="str">
        <f t="shared" si="175"/>
        <v/>
      </c>
      <c r="AK182" s="42" t="str">
        <f t="shared" si="176"/>
        <v/>
      </c>
      <c r="AL182" s="24" t="str">
        <f t="shared" si="177"/>
        <v/>
      </c>
      <c r="AM182" s="36" t="str">
        <f t="shared" si="170"/>
        <v/>
      </c>
      <c r="AN182" s="59"/>
    </row>
    <row r="183" spans="1:40" x14ac:dyDescent="0.25">
      <c r="A183" s="2" t="s">
        <v>212</v>
      </c>
      <c r="B183" s="13" t="s">
        <v>163</v>
      </c>
      <c r="C183" s="13" t="s">
        <v>214</v>
      </c>
      <c r="D183" s="16"/>
      <c r="E183" s="15"/>
      <c r="F183" s="13"/>
      <c r="G183" s="15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7">
        <f t="shared" si="172"/>
        <v>0</v>
      </c>
      <c r="X183" s="26"/>
      <c r="Y183" s="26"/>
      <c r="Z183" s="26"/>
      <c r="AA183" s="26"/>
      <c r="AB183" s="26"/>
      <c r="AC183" s="26"/>
      <c r="AD183" s="26"/>
      <c r="AE183" s="35" t="str">
        <f t="shared" si="173"/>
        <v/>
      </c>
      <c r="AF183" s="23">
        <v>4.5</v>
      </c>
      <c r="AG183" s="24">
        <f t="shared" si="154"/>
        <v>1.5</v>
      </c>
      <c r="AH183" s="24" t="str">
        <f t="shared" si="174"/>
        <v/>
      </c>
      <c r="AI183" s="42" t="str">
        <f t="shared" si="171"/>
        <v/>
      </c>
      <c r="AJ183" s="42" t="str">
        <f t="shared" si="175"/>
        <v/>
      </c>
      <c r="AK183" s="42" t="str">
        <f t="shared" si="176"/>
        <v/>
      </c>
      <c r="AL183" s="24" t="str">
        <f t="shared" si="177"/>
        <v/>
      </c>
      <c r="AM183" s="36" t="str">
        <f t="shared" si="170"/>
        <v/>
      </c>
      <c r="AN183" s="59"/>
    </row>
    <row r="184" spans="1:40" x14ac:dyDescent="0.25">
      <c r="A184" s="2" t="s">
        <v>234</v>
      </c>
      <c r="B184" s="4" t="s">
        <v>163</v>
      </c>
      <c r="C184" s="4" t="s">
        <v>233</v>
      </c>
      <c r="D184" s="16"/>
      <c r="E184" s="15"/>
      <c r="F184" s="4"/>
      <c r="G184" s="15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7">
        <f t="shared" si="172"/>
        <v>0</v>
      </c>
      <c r="X184" s="26"/>
      <c r="Y184" s="26"/>
      <c r="Z184" s="26"/>
      <c r="AA184" s="26"/>
      <c r="AB184" s="26"/>
      <c r="AC184" s="26"/>
      <c r="AD184" s="26"/>
      <c r="AE184" s="35" t="str">
        <f t="shared" si="173"/>
        <v/>
      </c>
      <c r="AF184" s="23">
        <v>5</v>
      </c>
      <c r="AG184" s="24">
        <f t="shared" si="154"/>
        <v>1.6666666666666665</v>
      </c>
      <c r="AH184" s="24" t="str">
        <f t="shared" si="174"/>
        <v/>
      </c>
      <c r="AI184" s="42" t="str">
        <f t="shared" si="171"/>
        <v/>
      </c>
      <c r="AJ184" s="42" t="str">
        <f t="shared" si="175"/>
        <v/>
      </c>
      <c r="AK184" s="42" t="str">
        <f t="shared" si="176"/>
        <v/>
      </c>
      <c r="AL184" s="24" t="str">
        <f t="shared" si="177"/>
        <v/>
      </c>
      <c r="AM184" s="36" t="str">
        <f t="shared" si="170"/>
        <v/>
      </c>
      <c r="AN184" s="59"/>
    </row>
    <row r="185" spans="1:40" x14ac:dyDescent="0.25">
      <c r="A185" s="2" t="s">
        <v>78</v>
      </c>
      <c r="B185" s="4" t="s">
        <v>163</v>
      </c>
      <c r="C185" s="4" t="s">
        <v>205</v>
      </c>
      <c r="D185" s="16"/>
      <c r="E185" s="15"/>
      <c r="F185" s="4"/>
      <c r="G185" s="15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7">
        <f t="shared" si="172"/>
        <v>0</v>
      </c>
      <c r="X185" s="26"/>
      <c r="Y185" s="26"/>
      <c r="Z185" s="26"/>
      <c r="AA185" s="26"/>
      <c r="AB185" s="26"/>
      <c r="AC185" s="26"/>
      <c r="AD185" s="26"/>
      <c r="AE185" s="35" t="str">
        <f t="shared" si="173"/>
        <v/>
      </c>
      <c r="AF185" s="23">
        <v>5</v>
      </c>
      <c r="AG185" s="24">
        <f t="shared" si="154"/>
        <v>1.6666666666666665</v>
      </c>
      <c r="AH185" s="24" t="str">
        <f t="shared" si="174"/>
        <v/>
      </c>
      <c r="AI185" s="42" t="str">
        <f t="shared" si="171"/>
        <v/>
      </c>
      <c r="AJ185" s="42" t="str">
        <f t="shared" si="175"/>
        <v/>
      </c>
      <c r="AK185" s="42" t="str">
        <f t="shared" si="176"/>
        <v/>
      </c>
      <c r="AL185" s="24" t="str">
        <f t="shared" si="177"/>
        <v/>
      </c>
      <c r="AM185" s="36" t="str">
        <f t="shared" si="170"/>
        <v/>
      </c>
      <c r="AN185" s="59"/>
    </row>
    <row r="186" spans="1:40" x14ac:dyDescent="0.25">
      <c r="A186" s="2" t="s">
        <v>79</v>
      </c>
      <c r="B186" s="4" t="s">
        <v>163</v>
      </c>
      <c r="C186" s="4" t="s">
        <v>186</v>
      </c>
      <c r="D186" s="16"/>
      <c r="E186" s="15"/>
      <c r="F186" s="4"/>
      <c r="G186" s="15"/>
      <c r="H186" s="4"/>
      <c r="I186" s="4"/>
      <c r="J186" s="4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7">
        <f t="shared" si="172"/>
        <v>0</v>
      </c>
      <c r="X186" s="26"/>
      <c r="Y186" s="26"/>
      <c r="Z186" s="26"/>
      <c r="AA186" s="26"/>
      <c r="AB186" s="26"/>
      <c r="AC186" s="26"/>
      <c r="AD186" s="26"/>
      <c r="AE186" s="35" t="str">
        <f t="shared" si="173"/>
        <v/>
      </c>
      <c r="AF186" s="23">
        <v>5</v>
      </c>
      <c r="AG186" s="24">
        <f t="shared" si="154"/>
        <v>1.6666666666666665</v>
      </c>
      <c r="AH186" s="24" t="str">
        <f t="shared" si="174"/>
        <v/>
      </c>
      <c r="AI186" s="42" t="str">
        <f t="shared" si="171"/>
        <v/>
      </c>
      <c r="AJ186" s="42" t="str">
        <f t="shared" si="175"/>
        <v/>
      </c>
      <c r="AK186" s="42" t="str">
        <f t="shared" si="176"/>
        <v/>
      </c>
      <c r="AL186" s="24" t="str">
        <f t="shared" si="177"/>
        <v/>
      </c>
      <c r="AM186" s="36" t="str">
        <f t="shared" si="170"/>
        <v/>
      </c>
      <c r="AN186" s="59"/>
    </row>
    <row r="187" spans="1:40" x14ac:dyDescent="0.25">
      <c r="A187" s="2" t="s">
        <v>80</v>
      </c>
      <c r="B187" s="4" t="s">
        <v>163</v>
      </c>
      <c r="C187" s="4">
        <v>3036</v>
      </c>
      <c r="D187" s="16"/>
      <c r="E187" s="15"/>
      <c r="F187" s="4"/>
      <c r="G187" s="15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7">
        <f t="shared" si="172"/>
        <v>0</v>
      </c>
      <c r="X187" s="26"/>
      <c r="Y187" s="26"/>
      <c r="Z187" s="26"/>
      <c r="AA187" s="26"/>
      <c r="AB187" s="26"/>
      <c r="AC187" s="26"/>
      <c r="AD187" s="26"/>
      <c r="AE187" s="35" t="str">
        <f t="shared" si="173"/>
        <v/>
      </c>
      <c r="AF187" s="23">
        <v>4.5</v>
      </c>
      <c r="AG187" s="24">
        <f t="shared" si="154"/>
        <v>1.5</v>
      </c>
      <c r="AH187" s="24" t="str">
        <f t="shared" si="174"/>
        <v/>
      </c>
      <c r="AI187" s="42" t="str">
        <f t="shared" si="171"/>
        <v/>
      </c>
      <c r="AJ187" s="42" t="str">
        <f t="shared" si="175"/>
        <v/>
      </c>
      <c r="AK187" s="42" t="str">
        <f t="shared" si="176"/>
        <v/>
      </c>
      <c r="AL187" s="24" t="str">
        <f t="shared" si="177"/>
        <v/>
      </c>
      <c r="AM187" s="36" t="str">
        <f t="shared" si="170"/>
        <v/>
      </c>
      <c r="AN187" s="59"/>
    </row>
    <row r="188" spans="1:40" x14ac:dyDescent="0.25">
      <c r="A188" s="2" t="s">
        <v>81</v>
      </c>
      <c r="B188" s="4" t="s">
        <v>163</v>
      </c>
      <c r="C188" s="4" t="s">
        <v>699</v>
      </c>
      <c r="D188" s="16"/>
      <c r="E188" s="15"/>
      <c r="F188" s="4"/>
      <c r="G188" s="15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7">
        <f t="shared" si="172"/>
        <v>0</v>
      </c>
      <c r="X188" s="26"/>
      <c r="Y188" s="26"/>
      <c r="Z188" s="26"/>
      <c r="AA188" s="26"/>
      <c r="AB188" s="26"/>
      <c r="AC188" s="26"/>
      <c r="AD188" s="26"/>
      <c r="AE188" s="35" t="str">
        <f t="shared" si="173"/>
        <v/>
      </c>
      <c r="AF188" s="23">
        <v>4.5</v>
      </c>
      <c r="AG188" s="24">
        <f t="shared" si="154"/>
        <v>1.5</v>
      </c>
      <c r="AH188" s="24" t="str">
        <f t="shared" si="174"/>
        <v/>
      </c>
      <c r="AI188" s="42" t="str">
        <f t="shared" si="171"/>
        <v/>
      </c>
      <c r="AJ188" s="42" t="str">
        <f t="shared" si="175"/>
        <v/>
      </c>
      <c r="AK188" s="42" t="str">
        <f t="shared" si="176"/>
        <v/>
      </c>
      <c r="AL188" s="24" t="str">
        <f t="shared" si="177"/>
        <v/>
      </c>
      <c r="AM188" s="36" t="str">
        <f t="shared" si="170"/>
        <v/>
      </c>
      <c r="AN188" s="59"/>
    </row>
    <row r="189" spans="1:40" x14ac:dyDescent="0.25">
      <c r="A189" s="2" t="s">
        <v>679</v>
      </c>
      <c r="B189" s="86" t="s">
        <v>163</v>
      </c>
      <c r="C189" s="86" t="s">
        <v>680</v>
      </c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7">
        <f t="shared" si="172"/>
        <v>0</v>
      </c>
      <c r="X189" s="26"/>
      <c r="Y189" s="26"/>
      <c r="Z189" s="26"/>
      <c r="AA189" s="26"/>
      <c r="AB189" s="26"/>
      <c r="AC189" s="26"/>
      <c r="AD189" s="26"/>
      <c r="AE189" s="35" t="str">
        <f t="shared" si="173"/>
        <v/>
      </c>
      <c r="AF189" s="23">
        <v>4.5</v>
      </c>
      <c r="AG189" s="24">
        <f t="shared" si="154"/>
        <v>1.5</v>
      </c>
      <c r="AH189" s="24" t="str">
        <f t="shared" si="174"/>
        <v/>
      </c>
      <c r="AI189" s="42" t="str">
        <f t="shared" si="171"/>
        <v/>
      </c>
      <c r="AJ189" s="42" t="str">
        <f t="shared" si="175"/>
        <v/>
      </c>
      <c r="AK189" s="42" t="str">
        <f t="shared" si="176"/>
        <v/>
      </c>
      <c r="AL189" s="24" t="str">
        <f t="shared" si="177"/>
        <v/>
      </c>
      <c r="AM189" s="36" t="str">
        <f t="shared" si="170"/>
        <v/>
      </c>
      <c r="AN189" s="59"/>
    </row>
    <row r="190" spans="1:40" x14ac:dyDescent="0.25">
      <c r="A190" s="2" t="s">
        <v>681</v>
      </c>
      <c r="B190" s="86" t="s">
        <v>163</v>
      </c>
      <c r="C190" s="86" t="s">
        <v>682</v>
      </c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7">
        <f t="shared" si="172"/>
        <v>0</v>
      </c>
      <c r="X190" s="26"/>
      <c r="Y190" s="26"/>
      <c r="Z190" s="26"/>
      <c r="AA190" s="26"/>
      <c r="AB190" s="26"/>
      <c r="AC190" s="26"/>
      <c r="AD190" s="26"/>
      <c r="AE190" s="35" t="str">
        <f t="shared" ref="AE190" si="178">IF(W190&gt;0,MIN(X190:AD190)*$AE$2,"")</f>
        <v/>
      </c>
      <c r="AF190" s="23">
        <v>4.5</v>
      </c>
      <c r="AG190" s="24">
        <f t="shared" si="154"/>
        <v>1.5</v>
      </c>
      <c r="AH190" s="24" t="str">
        <f t="shared" ref="AH190" si="179">IF(W190&gt;0,MIN(X190:AD190)+AE190+AG190,"")</f>
        <v/>
      </c>
      <c r="AI190" s="42" t="str">
        <f t="shared" ref="AI190" si="180">IF(W190&gt;0,MIN(X190:AD190)*W190,"")</f>
        <v/>
      </c>
      <c r="AJ190" s="42" t="str">
        <f t="shared" ref="AJ190" si="181">IF(W190&gt;0,W190*AF190*$AG$2,"")</f>
        <v/>
      </c>
      <c r="AK190" s="42" t="str">
        <f t="shared" ref="AK190" si="182">IF(W190&gt;0,W190*AE190,"")</f>
        <v/>
      </c>
      <c r="AL190" s="24" t="str">
        <f t="shared" ref="AL190" si="183">IF(W190&gt;0,W190*AH190,"")</f>
        <v/>
      </c>
      <c r="AM190" s="36" t="str">
        <f t="shared" ref="AM190" si="184">IF(OR(W190&gt;0,AN190="x",AN190&gt;0.1),"x","")</f>
        <v/>
      </c>
      <c r="AN190" s="59"/>
    </row>
    <row r="191" spans="1:40" x14ac:dyDescent="0.25">
      <c r="A191" s="2" t="s">
        <v>82</v>
      </c>
      <c r="B191" s="4" t="s">
        <v>163</v>
      </c>
      <c r="C191" s="4">
        <v>2906</v>
      </c>
      <c r="D191" s="16"/>
      <c r="E191" s="15"/>
      <c r="F191" s="4"/>
      <c r="G191" s="15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7">
        <f t="shared" si="172"/>
        <v>0</v>
      </c>
      <c r="X191" s="26"/>
      <c r="Y191" s="26"/>
      <c r="Z191" s="26"/>
      <c r="AA191" s="26"/>
      <c r="AB191" s="26"/>
      <c r="AC191" s="26"/>
      <c r="AD191" s="26"/>
      <c r="AE191" s="35" t="str">
        <f t="shared" si="173"/>
        <v/>
      </c>
      <c r="AF191" s="23">
        <v>5</v>
      </c>
      <c r="AG191" s="24">
        <f t="shared" si="154"/>
        <v>1.6666666666666665</v>
      </c>
      <c r="AH191" s="24" t="str">
        <f t="shared" si="174"/>
        <v/>
      </c>
      <c r="AI191" s="42" t="str">
        <f t="shared" si="171"/>
        <v/>
      </c>
      <c r="AJ191" s="42" t="str">
        <f t="shared" si="175"/>
        <v/>
      </c>
      <c r="AK191" s="42" t="str">
        <f t="shared" si="176"/>
        <v/>
      </c>
      <c r="AL191" s="24" t="str">
        <f t="shared" si="177"/>
        <v/>
      </c>
      <c r="AM191" s="36" t="str">
        <f t="shared" si="170"/>
        <v/>
      </c>
      <c r="AN191" s="59"/>
    </row>
    <row r="192" spans="1:40" x14ac:dyDescent="0.25">
      <c r="A192" s="2" t="s">
        <v>83</v>
      </c>
      <c r="B192" s="4" t="s">
        <v>163</v>
      </c>
      <c r="C192" s="4" t="s">
        <v>237</v>
      </c>
      <c r="D192" s="16"/>
      <c r="E192" s="15"/>
      <c r="F192" s="4"/>
      <c r="G192" s="15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7">
        <f t="shared" si="172"/>
        <v>0</v>
      </c>
      <c r="X192" s="26"/>
      <c r="Y192" s="26"/>
      <c r="Z192" s="26"/>
      <c r="AA192" s="26"/>
      <c r="AB192" s="26"/>
      <c r="AC192" s="26"/>
      <c r="AD192" s="26"/>
      <c r="AE192" s="35" t="str">
        <f t="shared" si="173"/>
        <v/>
      </c>
      <c r="AF192" s="23">
        <v>3</v>
      </c>
      <c r="AG192" s="24">
        <f t="shared" si="154"/>
        <v>1</v>
      </c>
      <c r="AH192" s="24" t="str">
        <f t="shared" si="174"/>
        <v/>
      </c>
      <c r="AI192" s="42" t="str">
        <f t="shared" si="171"/>
        <v/>
      </c>
      <c r="AJ192" s="42" t="str">
        <f t="shared" si="175"/>
        <v/>
      </c>
      <c r="AK192" s="42" t="str">
        <f t="shared" si="176"/>
        <v/>
      </c>
      <c r="AL192" s="24" t="str">
        <f t="shared" si="177"/>
        <v/>
      </c>
      <c r="AM192" s="36" t="str">
        <f t="shared" si="170"/>
        <v/>
      </c>
      <c r="AN192" s="59"/>
    </row>
    <row r="193" spans="1:40" x14ac:dyDescent="0.25">
      <c r="A193" s="2" t="s">
        <v>32</v>
      </c>
      <c r="B193" s="4" t="s">
        <v>163</v>
      </c>
      <c r="C193" s="4" t="s">
        <v>195</v>
      </c>
      <c r="D193" s="16"/>
      <c r="E193" s="15"/>
      <c r="F193" s="4"/>
      <c r="G193" s="15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7">
        <f t="shared" si="172"/>
        <v>0</v>
      </c>
      <c r="X193" s="26"/>
      <c r="Y193" s="26"/>
      <c r="Z193" s="26"/>
      <c r="AA193" s="26"/>
      <c r="AB193" s="26"/>
      <c r="AC193" s="26"/>
      <c r="AD193" s="26"/>
      <c r="AE193" s="35" t="str">
        <f t="shared" si="173"/>
        <v/>
      </c>
      <c r="AF193" s="23">
        <v>1</v>
      </c>
      <c r="AG193" s="24">
        <f t="shared" si="154"/>
        <v>0.33333333333333331</v>
      </c>
      <c r="AH193" s="24" t="str">
        <f t="shared" si="174"/>
        <v/>
      </c>
      <c r="AI193" s="42" t="str">
        <f t="shared" si="171"/>
        <v/>
      </c>
      <c r="AJ193" s="42" t="str">
        <f t="shared" si="175"/>
        <v/>
      </c>
      <c r="AK193" s="42" t="str">
        <f t="shared" si="176"/>
        <v/>
      </c>
      <c r="AL193" s="24" t="str">
        <f t="shared" si="177"/>
        <v/>
      </c>
      <c r="AM193" s="36" t="str">
        <f t="shared" si="170"/>
        <v/>
      </c>
      <c r="AN193" s="59"/>
    </row>
    <row r="194" spans="1:40" x14ac:dyDescent="0.25">
      <c r="A194" s="2" t="s">
        <v>51</v>
      </c>
      <c r="B194" s="4" t="s">
        <v>163</v>
      </c>
      <c r="C194" s="4" t="s">
        <v>196</v>
      </c>
      <c r="D194" s="16"/>
      <c r="E194" s="15"/>
      <c r="F194" s="4"/>
      <c r="G194" s="15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7">
        <f t="shared" si="172"/>
        <v>0</v>
      </c>
      <c r="X194" s="26"/>
      <c r="Y194" s="26"/>
      <c r="Z194" s="26"/>
      <c r="AA194" s="26"/>
      <c r="AB194" s="26"/>
      <c r="AC194" s="26"/>
      <c r="AD194" s="26"/>
      <c r="AE194" s="35" t="str">
        <f t="shared" si="173"/>
        <v/>
      </c>
      <c r="AF194" s="23">
        <v>1</v>
      </c>
      <c r="AG194" s="24">
        <f t="shared" si="154"/>
        <v>0.33333333333333331</v>
      </c>
      <c r="AH194" s="24" t="str">
        <f t="shared" si="174"/>
        <v/>
      </c>
      <c r="AI194" s="42" t="str">
        <f t="shared" si="171"/>
        <v/>
      </c>
      <c r="AJ194" s="42" t="str">
        <f t="shared" si="175"/>
        <v/>
      </c>
      <c r="AK194" s="42" t="str">
        <f t="shared" si="176"/>
        <v/>
      </c>
      <c r="AL194" s="24" t="str">
        <f t="shared" si="177"/>
        <v/>
      </c>
      <c r="AM194" s="36" t="str">
        <f t="shared" si="170"/>
        <v/>
      </c>
      <c r="AN194" s="59"/>
    </row>
    <row r="195" spans="1:40" x14ac:dyDescent="0.25">
      <c r="A195" s="2" t="s">
        <v>52</v>
      </c>
      <c r="B195" s="4" t="s">
        <v>163</v>
      </c>
      <c r="C195" s="4" t="s">
        <v>197</v>
      </c>
      <c r="D195" s="16"/>
      <c r="E195" s="15"/>
      <c r="F195" s="4"/>
      <c r="G195" s="15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7">
        <f t="shared" si="172"/>
        <v>0</v>
      </c>
      <c r="X195" s="26"/>
      <c r="Y195" s="26"/>
      <c r="Z195" s="26"/>
      <c r="AA195" s="26"/>
      <c r="AB195" s="26"/>
      <c r="AC195" s="26"/>
      <c r="AD195" s="26"/>
      <c r="AE195" s="35" t="str">
        <f t="shared" si="173"/>
        <v/>
      </c>
      <c r="AF195" s="23">
        <v>1</v>
      </c>
      <c r="AG195" s="24">
        <f t="shared" si="154"/>
        <v>0.33333333333333331</v>
      </c>
      <c r="AH195" s="24" t="str">
        <f t="shared" si="174"/>
        <v/>
      </c>
      <c r="AI195" s="42" t="str">
        <f t="shared" si="171"/>
        <v/>
      </c>
      <c r="AJ195" s="42" t="str">
        <f t="shared" si="175"/>
        <v/>
      </c>
      <c r="AK195" s="42" t="str">
        <f t="shared" si="176"/>
        <v/>
      </c>
      <c r="AL195" s="24" t="str">
        <f t="shared" si="177"/>
        <v/>
      </c>
      <c r="AM195" s="36" t="str">
        <f t="shared" si="170"/>
        <v/>
      </c>
      <c r="AN195" s="59"/>
    </row>
    <row r="196" spans="1:40" x14ac:dyDescent="0.25">
      <c r="A196" s="2" t="s">
        <v>53</v>
      </c>
      <c r="B196" s="4" t="s">
        <v>163</v>
      </c>
      <c r="C196" s="4" t="s">
        <v>198</v>
      </c>
      <c r="D196" s="16"/>
      <c r="E196" s="15"/>
      <c r="F196" s="4"/>
      <c r="G196" s="15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7">
        <f t="shared" si="172"/>
        <v>0</v>
      </c>
      <c r="X196" s="26"/>
      <c r="Y196" s="26"/>
      <c r="Z196" s="26"/>
      <c r="AA196" s="26"/>
      <c r="AB196" s="26"/>
      <c r="AC196" s="26"/>
      <c r="AD196" s="26"/>
      <c r="AE196" s="35" t="str">
        <f t="shared" si="173"/>
        <v/>
      </c>
      <c r="AF196" s="23">
        <v>1</v>
      </c>
      <c r="AG196" s="24">
        <f t="shared" si="154"/>
        <v>0.33333333333333331</v>
      </c>
      <c r="AH196" s="24" t="str">
        <f t="shared" si="174"/>
        <v/>
      </c>
      <c r="AI196" s="42" t="str">
        <f t="shared" si="171"/>
        <v/>
      </c>
      <c r="AJ196" s="42" t="str">
        <f t="shared" si="175"/>
        <v/>
      </c>
      <c r="AK196" s="42" t="str">
        <f t="shared" si="176"/>
        <v/>
      </c>
      <c r="AL196" s="24" t="str">
        <f t="shared" si="177"/>
        <v/>
      </c>
      <c r="AM196" s="36" t="str">
        <f t="shared" si="170"/>
        <v/>
      </c>
      <c r="AN196" s="59"/>
    </row>
    <row r="197" spans="1:40" x14ac:dyDescent="0.25">
      <c r="A197" s="2" t="s">
        <v>54</v>
      </c>
      <c r="B197" s="4" t="s">
        <v>163</v>
      </c>
      <c r="C197" s="4" t="s">
        <v>199</v>
      </c>
      <c r="D197" s="16"/>
      <c r="E197" s="15"/>
      <c r="F197" s="4"/>
      <c r="G197" s="15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7">
        <f t="shared" si="172"/>
        <v>0</v>
      </c>
      <c r="X197" s="26"/>
      <c r="Y197" s="26"/>
      <c r="Z197" s="26"/>
      <c r="AA197" s="26"/>
      <c r="AB197" s="26"/>
      <c r="AC197" s="26"/>
      <c r="AD197" s="26"/>
      <c r="AE197" s="35" t="str">
        <f t="shared" si="173"/>
        <v/>
      </c>
      <c r="AF197" s="23">
        <v>1</v>
      </c>
      <c r="AG197" s="24">
        <f t="shared" si="154"/>
        <v>0.33333333333333331</v>
      </c>
      <c r="AH197" s="24" t="str">
        <f t="shared" si="174"/>
        <v/>
      </c>
      <c r="AI197" s="42" t="str">
        <f t="shared" si="171"/>
        <v/>
      </c>
      <c r="AJ197" s="42" t="str">
        <f t="shared" si="175"/>
        <v/>
      </c>
      <c r="AK197" s="42" t="str">
        <f t="shared" si="176"/>
        <v/>
      </c>
      <c r="AL197" s="24" t="str">
        <f t="shared" si="177"/>
        <v/>
      </c>
      <c r="AM197" s="36" t="str">
        <f t="shared" si="170"/>
        <v/>
      </c>
      <c r="AN197" s="59"/>
    </row>
    <row r="198" spans="1:40" x14ac:dyDescent="0.25">
      <c r="A198" s="2" t="s">
        <v>258</v>
      </c>
      <c r="B198" s="13" t="s">
        <v>163</v>
      </c>
      <c r="C198" s="13" t="s">
        <v>200</v>
      </c>
      <c r="D198" s="16"/>
      <c r="E198" s="15"/>
      <c r="F198" s="13"/>
      <c r="G198" s="15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7">
        <f t="shared" si="172"/>
        <v>0</v>
      </c>
      <c r="X198" s="26"/>
      <c r="Y198" s="26"/>
      <c r="Z198" s="26"/>
      <c r="AA198" s="26"/>
      <c r="AB198" s="26"/>
      <c r="AC198" s="26"/>
      <c r="AD198" s="26"/>
      <c r="AE198" s="35" t="str">
        <f t="shared" si="173"/>
        <v/>
      </c>
      <c r="AF198" s="23"/>
      <c r="AG198" s="24">
        <f t="shared" si="154"/>
        <v>0</v>
      </c>
      <c r="AH198" s="24" t="str">
        <f t="shared" si="174"/>
        <v/>
      </c>
      <c r="AI198" s="42" t="str">
        <f t="shared" si="171"/>
        <v/>
      </c>
      <c r="AJ198" s="42" t="str">
        <f t="shared" si="175"/>
        <v/>
      </c>
      <c r="AK198" s="42" t="str">
        <f t="shared" si="176"/>
        <v/>
      </c>
      <c r="AL198" s="24" t="str">
        <f t="shared" si="177"/>
        <v/>
      </c>
      <c r="AM198" s="36" t="str">
        <f t="shared" si="170"/>
        <v/>
      </c>
      <c r="AN198" s="59"/>
    </row>
    <row r="199" spans="1:40" x14ac:dyDescent="0.25">
      <c r="A199" s="2" t="s">
        <v>259</v>
      </c>
      <c r="B199" s="13" t="s">
        <v>163</v>
      </c>
      <c r="C199" s="13" t="s">
        <v>201</v>
      </c>
      <c r="D199" s="16"/>
      <c r="E199" s="15"/>
      <c r="F199" s="13"/>
      <c r="G199" s="15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7">
        <f t="shared" si="172"/>
        <v>0</v>
      </c>
      <c r="X199" s="26"/>
      <c r="Y199" s="26"/>
      <c r="Z199" s="26"/>
      <c r="AA199" s="26"/>
      <c r="AB199" s="26"/>
      <c r="AC199" s="26"/>
      <c r="AD199" s="26"/>
      <c r="AE199" s="35" t="str">
        <f t="shared" si="173"/>
        <v/>
      </c>
      <c r="AF199" s="23"/>
      <c r="AG199" s="24">
        <f t="shared" si="154"/>
        <v>0</v>
      </c>
      <c r="AH199" s="24" t="str">
        <f t="shared" si="174"/>
        <v/>
      </c>
      <c r="AI199" s="42" t="str">
        <f t="shared" si="171"/>
        <v/>
      </c>
      <c r="AJ199" s="42" t="str">
        <f t="shared" si="175"/>
        <v/>
      </c>
      <c r="AK199" s="42" t="str">
        <f t="shared" si="176"/>
        <v/>
      </c>
      <c r="AL199" s="24" t="str">
        <f t="shared" si="177"/>
        <v/>
      </c>
      <c r="AM199" s="36" t="str">
        <f t="shared" si="170"/>
        <v/>
      </c>
      <c r="AN199" s="59"/>
    </row>
    <row r="200" spans="1:40" x14ac:dyDescent="0.25">
      <c r="A200" s="2" t="s">
        <v>260</v>
      </c>
      <c r="B200" s="13" t="s">
        <v>163</v>
      </c>
      <c r="C200" s="13" t="s">
        <v>202</v>
      </c>
      <c r="D200" s="16"/>
      <c r="E200" s="15"/>
      <c r="F200" s="13"/>
      <c r="G200" s="15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7">
        <f t="shared" ref="W200:W231" si="185">SUM(F200:V200)</f>
        <v>0</v>
      </c>
      <c r="X200" s="26"/>
      <c r="Y200" s="26"/>
      <c r="Z200" s="26"/>
      <c r="AA200" s="26"/>
      <c r="AB200" s="26"/>
      <c r="AC200" s="26"/>
      <c r="AD200" s="26"/>
      <c r="AE200" s="35" t="str">
        <f t="shared" si="173"/>
        <v/>
      </c>
      <c r="AF200" s="23"/>
      <c r="AG200" s="24">
        <f t="shared" si="154"/>
        <v>0</v>
      </c>
      <c r="AH200" s="24" t="str">
        <f t="shared" si="174"/>
        <v/>
      </c>
      <c r="AI200" s="42" t="str">
        <f t="shared" si="171"/>
        <v/>
      </c>
      <c r="AJ200" s="42" t="str">
        <f t="shared" si="175"/>
        <v/>
      </c>
      <c r="AK200" s="42" t="str">
        <f t="shared" si="176"/>
        <v/>
      </c>
      <c r="AL200" s="24" t="str">
        <f t="shared" si="177"/>
        <v/>
      </c>
      <c r="AM200" s="36" t="str">
        <f t="shared" si="170"/>
        <v/>
      </c>
      <c r="AN200" s="59"/>
    </row>
    <row r="201" spans="1:40" x14ac:dyDescent="0.25">
      <c r="A201" s="2" t="s">
        <v>246</v>
      </c>
      <c r="B201" s="13" t="s">
        <v>163</v>
      </c>
      <c r="C201" s="13" t="s">
        <v>247</v>
      </c>
      <c r="D201" s="16"/>
      <c r="E201" s="15"/>
      <c r="F201" s="13"/>
      <c r="G201" s="15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7">
        <f t="shared" si="185"/>
        <v>0</v>
      </c>
      <c r="X201" s="26"/>
      <c r="Y201" s="26"/>
      <c r="Z201" s="26"/>
      <c r="AA201" s="26"/>
      <c r="AB201" s="26"/>
      <c r="AC201" s="26"/>
      <c r="AD201" s="26"/>
      <c r="AE201" s="35" t="str">
        <f t="shared" si="173"/>
        <v/>
      </c>
      <c r="AF201" s="23"/>
      <c r="AG201" s="24">
        <f t="shared" si="154"/>
        <v>0</v>
      </c>
      <c r="AH201" s="24" t="str">
        <f t="shared" si="174"/>
        <v/>
      </c>
      <c r="AI201" s="42" t="str">
        <f t="shared" si="171"/>
        <v/>
      </c>
      <c r="AJ201" s="42" t="str">
        <f t="shared" si="175"/>
        <v/>
      </c>
      <c r="AK201" s="42" t="str">
        <f t="shared" si="176"/>
        <v/>
      </c>
      <c r="AL201" s="24" t="str">
        <f t="shared" si="177"/>
        <v/>
      </c>
      <c r="AM201" s="36" t="str">
        <f t="shared" si="170"/>
        <v/>
      </c>
      <c r="AN201" s="59"/>
    </row>
    <row r="202" spans="1:40" x14ac:dyDescent="0.25">
      <c r="A202" s="2" t="s">
        <v>250</v>
      </c>
      <c r="B202" s="13" t="s">
        <v>163</v>
      </c>
      <c r="C202" s="13" t="s">
        <v>251</v>
      </c>
      <c r="D202" s="16"/>
      <c r="E202" s="15"/>
      <c r="F202" s="13"/>
      <c r="G202" s="15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7">
        <f t="shared" si="185"/>
        <v>0</v>
      </c>
      <c r="X202" s="26"/>
      <c r="Y202" s="26"/>
      <c r="Z202" s="26"/>
      <c r="AA202" s="26"/>
      <c r="AB202" s="26"/>
      <c r="AC202" s="26"/>
      <c r="AD202" s="26"/>
      <c r="AE202" s="35" t="str">
        <f t="shared" ref="AE202:AE236" si="186">IF(W202&gt;0,MIN(X202:AD202)*$AE$2,"")</f>
        <v/>
      </c>
      <c r="AF202" s="23"/>
      <c r="AG202" s="24">
        <f t="shared" si="154"/>
        <v>0</v>
      </c>
      <c r="AH202" s="24" t="str">
        <f t="shared" ref="AH202:AH236" si="187">IF(W202&gt;0,MIN(X202:AD202)+AE202+AG202,"")</f>
        <v/>
      </c>
      <c r="AI202" s="42" t="str">
        <f t="shared" si="171"/>
        <v/>
      </c>
      <c r="AJ202" s="42" t="str">
        <f t="shared" ref="AJ202:AJ236" si="188">IF(W202&gt;0,W202*AF202*$AG$2,"")</f>
        <v/>
      </c>
      <c r="AK202" s="42" t="str">
        <f t="shared" ref="AK202:AK236" si="189">IF(W202&gt;0,W202*AE202,"")</f>
        <v/>
      </c>
      <c r="AL202" s="24" t="str">
        <f t="shared" ref="AL202:AL236" si="190">IF(W202&gt;0,W202*AH202,"")</f>
        <v/>
      </c>
      <c r="AM202" s="36" t="str">
        <f t="shared" si="170"/>
        <v/>
      </c>
      <c r="AN202" s="59"/>
    </row>
    <row r="203" spans="1:40" x14ac:dyDescent="0.25">
      <c r="A203" s="2" t="s">
        <v>248</v>
      </c>
      <c r="B203" s="13" t="s">
        <v>163</v>
      </c>
      <c r="C203" s="13" t="s">
        <v>249</v>
      </c>
      <c r="D203" s="16"/>
      <c r="E203" s="15"/>
      <c r="F203" s="13"/>
      <c r="G203" s="15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7">
        <f t="shared" si="185"/>
        <v>0</v>
      </c>
      <c r="X203" s="26"/>
      <c r="Y203" s="26"/>
      <c r="Z203" s="26"/>
      <c r="AA203" s="26"/>
      <c r="AB203" s="26"/>
      <c r="AC203" s="26"/>
      <c r="AD203" s="26"/>
      <c r="AE203" s="35" t="str">
        <f t="shared" si="186"/>
        <v/>
      </c>
      <c r="AF203" s="23"/>
      <c r="AG203" s="24">
        <f t="shared" si="154"/>
        <v>0</v>
      </c>
      <c r="AH203" s="24" t="str">
        <f t="shared" si="187"/>
        <v/>
      </c>
      <c r="AI203" s="42" t="str">
        <f t="shared" si="171"/>
        <v/>
      </c>
      <c r="AJ203" s="42" t="str">
        <f t="shared" si="188"/>
        <v/>
      </c>
      <c r="AK203" s="42" t="str">
        <f t="shared" si="189"/>
        <v/>
      </c>
      <c r="AL203" s="24" t="str">
        <f t="shared" si="190"/>
        <v/>
      </c>
      <c r="AM203" s="36" t="str">
        <f t="shared" si="170"/>
        <v/>
      </c>
      <c r="AN203" s="59"/>
    </row>
    <row r="204" spans="1:40" x14ac:dyDescent="0.25">
      <c r="A204" s="2" t="s">
        <v>263</v>
      </c>
      <c r="B204" s="13" t="s">
        <v>163</v>
      </c>
      <c r="C204" s="13" t="s">
        <v>252</v>
      </c>
      <c r="D204" s="16"/>
      <c r="E204" s="15"/>
      <c r="F204" s="13"/>
      <c r="G204" s="15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7">
        <f t="shared" si="185"/>
        <v>0</v>
      </c>
      <c r="X204" s="26"/>
      <c r="Y204" s="26"/>
      <c r="Z204" s="26"/>
      <c r="AA204" s="26"/>
      <c r="AB204" s="26"/>
      <c r="AC204" s="26"/>
      <c r="AD204" s="26"/>
      <c r="AE204" s="35" t="str">
        <f t="shared" si="186"/>
        <v/>
      </c>
      <c r="AF204" s="23"/>
      <c r="AG204" s="24">
        <f t="shared" ref="AG204:AG267" si="191">IF($AF$4="x",AF204*$AG$2,"0")</f>
        <v>0</v>
      </c>
      <c r="AH204" s="24" t="str">
        <f t="shared" si="187"/>
        <v/>
      </c>
      <c r="AI204" s="42" t="str">
        <f t="shared" si="171"/>
        <v/>
      </c>
      <c r="AJ204" s="42" t="str">
        <f t="shared" si="188"/>
        <v/>
      </c>
      <c r="AK204" s="42" t="str">
        <f t="shared" si="189"/>
        <v/>
      </c>
      <c r="AL204" s="24" t="str">
        <f t="shared" si="190"/>
        <v/>
      </c>
      <c r="AM204" s="36" t="str">
        <f t="shared" si="170"/>
        <v/>
      </c>
      <c r="AN204" s="59"/>
    </row>
    <row r="205" spans="1:40" x14ac:dyDescent="0.25">
      <c r="A205" s="2" t="s">
        <v>261</v>
      </c>
      <c r="B205" s="13" t="s">
        <v>163</v>
      </c>
      <c r="C205" s="13" t="s">
        <v>262</v>
      </c>
      <c r="D205" s="16"/>
      <c r="E205" s="15"/>
      <c r="F205" s="13"/>
      <c r="G205" s="15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7">
        <f t="shared" si="185"/>
        <v>0</v>
      </c>
      <c r="X205" s="26"/>
      <c r="Y205" s="26"/>
      <c r="Z205" s="26"/>
      <c r="AA205" s="26"/>
      <c r="AB205" s="26"/>
      <c r="AC205" s="26"/>
      <c r="AD205" s="26"/>
      <c r="AE205" s="35" t="str">
        <f t="shared" si="186"/>
        <v/>
      </c>
      <c r="AF205" s="23"/>
      <c r="AG205" s="24">
        <f t="shared" si="191"/>
        <v>0</v>
      </c>
      <c r="AH205" s="24" t="str">
        <f t="shared" si="187"/>
        <v/>
      </c>
      <c r="AI205" s="42" t="str">
        <f t="shared" si="171"/>
        <v/>
      </c>
      <c r="AJ205" s="42" t="str">
        <f t="shared" si="188"/>
        <v/>
      </c>
      <c r="AK205" s="42" t="str">
        <f t="shared" si="189"/>
        <v/>
      </c>
      <c r="AL205" s="24" t="str">
        <f t="shared" si="190"/>
        <v/>
      </c>
      <c r="AM205" s="36" t="str">
        <f t="shared" si="170"/>
        <v/>
      </c>
      <c r="AN205" s="59"/>
    </row>
    <row r="206" spans="1:40" x14ac:dyDescent="0.25">
      <c r="A206" s="2" t="s">
        <v>253</v>
      </c>
      <c r="B206" s="13" t="s">
        <v>163</v>
      </c>
      <c r="C206" s="13" t="s">
        <v>241</v>
      </c>
      <c r="D206" s="16"/>
      <c r="E206" s="15"/>
      <c r="F206" s="13"/>
      <c r="G206" s="15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7">
        <f t="shared" si="185"/>
        <v>0</v>
      </c>
      <c r="X206" s="26"/>
      <c r="Y206" s="26"/>
      <c r="Z206" s="26"/>
      <c r="AA206" s="26"/>
      <c r="AB206" s="26"/>
      <c r="AC206" s="26"/>
      <c r="AD206" s="26"/>
      <c r="AE206" s="35" t="str">
        <f t="shared" si="186"/>
        <v/>
      </c>
      <c r="AF206" s="23"/>
      <c r="AG206" s="24">
        <f t="shared" si="191"/>
        <v>0</v>
      </c>
      <c r="AH206" s="24" t="str">
        <f t="shared" si="187"/>
        <v/>
      </c>
      <c r="AI206" s="42" t="str">
        <f t="shared" si="171"/>
        <v/>
      </c>
      <c r="AJ206" s="42" t="str">
        <f t="shared" si="188"/>
        <v/>
      </c>
      <c r="AK206" s="42" t="str">
        <f t="shared" si="189"/>
        <v/>
      </c>
      <c r="AL206" s="24" t="str">
        <f t="shared" si="190"/>
        <v/>
      </c>
      <c r="AM206" s="36" t="str">
        <f t="shared" si="170"/>
        <v/>
      </c>
      <c r="AN206" s="59"/>
    </row>
    <row r="207" spans="1:40" x14ac:dyDescent="0.25">
      <c r="A207" s="2" t="s">
        <v>254</v>
      </c>
      <c r="B207" s="4" t="s">
        <v>163</v>
      </c>
      <c r="C207" s="4" t="s">
        <v>242</v>
      </c>
      <c r="D207" s="16"/>
      <c r="E207" s="15"/>
      <c r="F207" s="4"/>
      <c r="G207" s="15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7">
        <f t="shared" si="185"/>
        <v>0</v>
      </c>
      <c r="X207" s="26"/>
      <c r="Y207" s="26"/>
      <c r="Z207" s="26"/>
      <c r="AA207" s="26"/>
      <c r="AB207" s="26"/>
      <c r="AC207" s="26"/>
      <c r="AD207" s="26"/>
      <c r="AE207" s="35" t="str">
        <f t="shared" si="186"/>
        <v/>
      </c>
      <c r="AF207" s="23"/>
      <c r="AG207" s="24">
        <f t="shared" si="191"/>
        <v>0</v>
      </c>
      <c r="AH207" s="24" t="str">
        <f t="shared" si="187"/>
        <v/>
      </c>
      <c r="AI207" s="42" t="str">
        <f t="shared" si="171"/>
        <v/>
      </c>
      <c r="AJ207" s="42" t="str">
        <f t="shared" si="188"/>
        <v/>
      </c>
      <c r="AK207" s="42" t="str">
        <f t="shared" si="189"/>
        <v/>
      </c>
      <c r="AL207" s="24" t="str">
        <f t="shared" si="190"/>
        <v/>
      </c>
      <c r="AM207" s="36" t="str">
        <f t="shared" si="170"/>
        <v/>
      </c>
      <c r="AN207" s="59"/>
    </row>
    <row r="208" spans="1:40" x14ac:dyDescent="0.25">
      <c r="A208" s="2" t="s">
        <v>255</v>
      </c>
      <c r="B208" s="13" t="s">
        <v>163</v>
      </c>
      <c r="C208" s="13" t="s">
        <v>243</v>
      </c>
      <c r="D208" s="16"/>
      <c r="E208" s="15"/>
      <c r="F208" s="13"/>
      <c r="G208" s="15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7">
        <f t="shared" si="185"/>
        <v>0</v>
      </c>
      <c r="X208" s="26"/>
      <c r="Y208" s="26"/>
      <c r="Z208" s="26"/>
      <c r="AA208" s="26"/>
      <c r="AB208" s="26"/>
      <c r="AC208" s="26"/>
      <c r="AD208" s="26"/>
      <c r="AE208" s="35" t="str">
        <f t="shared" si="186"/>
        <v/>
      </c>
      <c r="AF208" s="23"/>
      <c r="AG208" s="24">
        <f t="shared" si="191"/>
        <v>0</v>
      </c>
      <c r="AH208" s="24" t="str">
        <f t="shared" si="187"/>
        <v/>
      </c>
      <c r="AI208" s="42" t="str">
        <f t="shared" si="171"/>
        <v/>
      </c>
      <c r="AJ208" s="42" t="str">
        <f t="shared" si="188"/>
        <v/>
      </c>
      <c r="AK208" s="42" t="str">
        <f t="shared" si="189"/>
        <v/>
      </c>
      <c r="AL208" s="24" t="str">
        <f t="shared" si="190"/>
        <v/>
      </c>
      <c r="AM208" s="36" t="str">
        <f t="shared" si="170"/>
        <v/>
      </c>
      <c r="AN208" s="59"/>
    </row>
    <row r="209" spans="1:40" x14ac:dyDescent="0.25">
      <c r="A209" s="2" t="s">
        <v>256</v>
      </c>
      <c r="B209" s="4" t="s">
        <v>163</v>
      </c>
      <c r="C209" s="4" t="s">
        <v>244</v>
      </c>
      <c r="D209" s="16"/>
      <c r="E209" s="15"/>
      <c r="F209" s="4"/>
      <c r="G209" s="15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7">
        <f t="shared" si="185"/>
        <v>0</v>
      </c>
      <c r="X209" s="26"/>
      <c r="Y209" s="26"/>
      <c r="Z209" s="26"/>
      <c r="AA209" s="26"/>
      <c r="AB209" s="26"/>
      <c r="AC209" s="26"/>
      <c r="AD209" s="26"/>
      <c r="AE209" s="35" t="str">
        <f t="shared" si="186"/>
        <v/>
      </c>
      <c r="AF209" s="23"/>
      <c r="AG209" s="24">
        <f t="shared" si="191"/>
        <v>0</v>
      </c>
      <c r="AH209" s="24" t="str">
        <f t="shared" si="187"/>
        <v/>
      </c>
      <c r="AI209" s="42" t="str">
        <f t="shared" si="171"/>
        <v/>
      </c>
      <c r="AJ209" s="42" t="str">
        <f t="shared" si="188"/>
        <v/>
      </c>
      <c r="AK209" s="42" t="str">
        <f t="shared" si="189"/>
        <v/>
      </c>
      <c r="AL209" s="24" t="str">
        <f t="shared" si="190"/>
        <v/>
      </c>
      <c r="AM209" s="36" t="str">
        <f t="shared" si="170"/>
        <v/>
      </c>
      <c r="AN209" s="59"/>
    </row>
    <row r="210" spans="1:40" x14ac:dyDescent="0.25">
      <c r="A210" s="2" t="s">
        <v>257</v>
      </c>
      <c r="B210" s="13" t="s">
        <v>163</v>
      </c>
      <c r="C210" s="13" t="s">
        <v>245</v>
      </c>
      <c r="D210" s="16"/>
      <c r="E210" s="15"/>
      <c r="F210" s="13"/>
      <c r="G210" s="15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7">
        <f t="shared" si="185"/>
        <v>0</v>
      </c>
      <c r="X210" s="26"/>
      <c r="Y210" s="26"/>
      <c r="Z210" s="26"/>
      <c r="AA210" s="26"/>
      <c r="AB210" s="26"/>
      <c r="AC210" s="26"/>
      <c r="AD210" s="26"/>
      <c r="AE210" s="35" t="str">
        <f t="shared" si="186"/>
        <v/>
      </c>
      <c r="AF210" s="23"/>
      <c r="AG210" s="24">
        <f t="shared" si="191"/>
        <v>0</v>
      </c>
      <c r="AH210" s="24" t="str">
        <f t="shared" si="187"/>
        <v/>
      </c>
      <c r="AI210" s="42" t="str">
        <f t="shared" si="171"/>
        <v/>
      </c>
      <c r="AJ210" s="42" t="str">
        <f t="shared" si="188"/>
        <v/>
      </c>
      <c r="AK210" s="42" t="str">
        <f t="shared" si="189"/>
        <v/>
      </c>
      <c r="AL210" s="24" t="str">
        <f t="shared" si="190"/>
        <v/>
      </c>
      <c r="AM210" s="36" t="str">
        <f t="shared" si="170"/>
        <v/>
      </c>
      <c r="AN210" s="59"/>
    </row>
    <row r="211" spans="1:40" x14ac:dyDescent="0.25">
      <c r="A211" s="2" t="s">
        <v>264</v>
      </c>
      <c r="B211" s="13" t="s">
        <v>163</v>
      </c>
      <c r="C211" s="13" t="s">
        <v>265</v>
      </c>
      <c r="D211" s="16"/>
      <c r="E211" s="15"/>
      <c r="F211" s="13"/>
      <c r="G211" s="15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7">
        <f t="shared" si="185"/>
        <v>0</v>
      </c>
      <c r="X211" s="26"/>
      <c r="Y211" s="26"/>
      <c r="Z211" s="26"/>
      <c r="AA211" s="26"/>
      <c r="AB211" s="26"/>
      <c r="AC211" s="26"/>
      <c r="AD211" s="26"/>
      <c r="AE211" s="35" t="str">
        <f t="shared" si="186"/>
        <v/>
      </c>
      <c r="AF211" s="23"/>
      <c r="AG211" s="24">
        <f t="shared" si="191"/>
        <v>0</v>
      </c>
      <c r="AH211" s="24" t="str">
        <f t="shared" si="187"/>
        <v/>
      </c>
      <c r="AI211" s="42" t="str">
        <f t="shared" si="171"/>
        <v/>
      </c>
      <c r="AJ211" s="42" t="str">
        <f t="shared" si="188"/>
        <v/>
      </c>
      <c r="AK211" s="42" t="str">
        <f t="shared" si="189"/>
        <v/>
      </c>
      <c r="AL211" s="24" t="str">
        <f t="shared" si="190"/>
        <v/>
      </c>
      <c r="AM211" s="36" t="str">
        <f t="shared" si="170"/>
        <v/>
      </c>
      <c r="AN211" s="59"/>
    </row>
    <row r="212" spans="1:40" x14ac:dyDescent="0.25">
      <c r="A212" s="2" t="s">
        <v>266</v>
      </c>
      <c r="B212" s="4" t="s">
        <v>163</v>
      </c>
      <c r="C212" s="4" t="s">
        <v>267</v>
      </c>
      <c r="D212" s="16"/>
      <c r="E212" s="15"/>
      <c r="F212" s="4"/>
      <c r="G212" s="15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7">
        <f t="shared" si="185"/>
        <v>0</v>
      </c>
      <c r="X212" s="26"/>
      <c r="Y212" s="26"/>
      <c r="Z212" s="26"/>
      <c r="AA212" s="26"/>
      <c r="AB212" s="26"/>
      <c r="AC212" s="26"/>
      <c r="AD212" s="26"/>
      <c r="AE212" s="35" t="str">
        <f t="shared" si="186"/>
        <v/>
      </c>
      <c r="AF212" s="23"/>
      <c r="AG212" s="24">
        <f t="shared" si="191"/>
        <v>0</v>
      </c>
      <c r="AH212" s="24" t="str">
        <f t="shared" si="187"/>
        <v/>
      </c>
      <c r="AI212" s="42" t="str">
        <f t="shared" si="171"/>
        <v/>
      </c>
      <c r="AJ212" s="42" t="str">
        <f t="shared" si="188"/>
        <v/>
      </c>
      <c r="AK212" s="42" t="str">
        <f t="shared" si="189"/>
        <v/>
      </c>
      <c r="AL212" s="24" t="str">
        <f t="shared" si="190"/>
        <v/>
      </c>
      <c r="AM212" s="36" t="str">
        <f t="shared" si="170"/>
        <v/>
      </c>
      <c r="AN212" s="59"/>
    </row>
    <row r="213" spans="1:40" x14ac:dyDescent="0.25">
      <c r="A213" s="2" t="s">
        <v>268</v>
      </c>
      <c r="B213" s="13" t="s">
        <v>163</v>
      </c>
      <c r="C213" s="13" t="s">
        <v>270</v>
      </c>
      <c r="D213" s="16"/>
      <c r="E213" s="15"/>
      <c r="F213" s="13"/>
      <c r="G213" s="15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7">
        <f t="shared" si="185"/>
        <v>0</v>
      </c>
      <c r="X213" s="26"/>
      <c r="Y213" s="26"/>
      <c r="Z213" s="26"/>
      <c r="AA213" s="26"/>
      <c r="AB213" s="26"/>
      <c r="AC213" s="26"/>
      <c r="AD213" s="26"/>
      <c r="AE213" s="35" t="str">
        <f t="shared" si="186"/>
        <v/>
      </c>
      <c r="AF213" s="23"/>
      <c r="AG213" s="24">
        <f t="shared" si="191"/>
        <v>0</v>
      </c>
      <c r="AH213" s="24" t="str">
        <f t="shared" si="187"/>
        <v/>
      </c>
      <c r="AI213" s="42" t="str">
        <f t="shared" si="171"/>
        <v/>
      </c>
      <c r="AJ213" s="42" t="str">
        <f t="shared" si="188"/>
        <v/>
      </c>
      <c r="AK213" s="42" t="str">
        <f t="shared" si="189"/>
        <v/>
      </c>
      <c r="AL213" s="24" t="str">
        <f t="shared" si="190"/>
        <v/>
      </c>
      <c r="AM213" s="36" t="str">
        <f t="shared" si="170"/>
        <v/>
      </c>
      <c r="AN213" s="59"/>
    </row>
    <row r="214" spans="1:40" x14ac:dyDescent="0.25">
      <c r="A214" s="2" t="s">
        <v>269</v>
      </c>
      <c r="B214" s="13" t="s">
        <v>163</v>
      </c>
      <c r="C214" s="13" t="s">
        <v>271</v>
      </c>
      <c r="D214" s="16"/>
      <c r="E214" s="15"/>
      <c r="F214" s="13"/>
      <c r="G214" s="15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7">
        <f t="shared" si="185"/>
        <v>0</v>
      </c>
      <c r="X214" s="26"/>
      <c r="Y214" s="26"/>
      <c r="Z214" s="26"/>
      <c r="AA214" s="26"/>
      <c r="AB214" s="26"/>
      <c r="AC214" s="26"/>
      <c r="AD214" s="26"/>
      <c r="AE214" s="35" t="str">
        <f t="shared" si="186"/>
        <v/>
      </c>
      <c r="AF214" s="23"/>
      <c r="AG214" s="24">
        <f t="shared" si="191"/>
        <v>0</v>
      </c>
      <c r="AH214" s="24" t="str">
        <f t="shared" si="187"/>
        <v/>
      </c>
      <c r="AI214" s="42" t="str">
        <f t="shared" si="171"/>
        <v/>
      </c>
      <c r="AJ214" s="42" t="str">
        <f t="shared" si="188"/>
        <v/>
      </c>
      <c r="AK214" s="42" t="str">
        <f t="shared" si="189"/>
        <v/>
      </c>
      <c r="AL214" s="24" t="str">
        <f t="shared" si="190"/>
        <v/>
      </c>
      <c r="AM214" s="36" t="str">
        <f t="shared" si="170"/>
        <v/>
      </c>
      <c r="AN214" s="59"/>
    </row>
    <row r="215" spans="1:40" x14ac:dyDescent="0.25">
      <c r="A215" s="2" t="s">
        <v>400</v>
      </c>
      <c r="B215" s="4" t="s">
        <v>165</v>
      </c>
      <c r="C215" s="4">
        <v>31</v>
      </c>
      <c r="D215" s="16"/>
      <c r="E215" s="15"/>
      <c r="F215" s="4"/>
      <c r="G215" s="15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7">
        <f t="shared" si="185"/>
        <v>0</v>
      </c>
      <c r="X215" s="26"/>
      <c r="Y215" s="26"/>
      <c r="Z215" s="26"/>
      <c r="AA215" s="26"/>
      <c r="AB215" s="26"/>
      <c r="AC215" s="26"/>
      <c r="AD215" s="26"/>
      <c r="AE215" s="35" t="str">
        <f t="shared" si="186"/>
        <v/>
      </c>
      <c r="AF215" s="23"/>
      <c r="AG215" s="24">
        <f t="shared" si="191"/>
        <v>0</v>
      </c>
      <c r="AH215" s="24" t="str">
        <f t="shared" si="187"/>
        <v/>
      </c>
      <c r="AI215" s="42" t="str">
        <f t="shared" si="171"/>
        <v/>
      </c>
      <c r="AJ215" s="42" t="str">
        <f t="shared" si="188"/>
        <v/>
      </c>
      <c r="AK215" s="42" t="str">
        <f t="shared" si="189"/>
        <v/>
      </c>
      <c r="AL215" s="24" t="str">
        <f t="shared" si="190"/>
        <v/>
      </c>
      <c r="AM215" s="36" t="str">
        <f t="shared" si="170"/>
        <v/>
      </c>
      <c r="AN215" s="59"/>
    </row>
    <row r="216" spans="1:40" x14ac:dyDescent="0.25">
      <c r="A216" s="2" t="s">
        <v>401</v>
      </c>
      <c r="B216" s="4" t="s">
        <v>165</v>
      </c>
      <c r="C216" s="4">
        <v>32</v>
      </c>
      <c r="D216" s="16"/>
      <c r="E216" s="15"/>
      <c r="F216" s="4"/>
      <c r="G216" s="15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7">
        <f t="shared" si="185"/>
        <v>0</v>
      </c>
      <c r="X216" s="26"/>
      <c r="Y216" s="26"/>
      <c r="Z216" s="26"/>
      <c r="AA216" s="26"/>
      <c r="AB216" s="26"/>
      <c r="AC216" s="26"/>
      <c r="AD216" s="26"/>
      <c r="AE216" s="35" t="str">
        <f t="shared" si="186"/>
        <v/>
      </c>
      <c r="AF216" s="23"/>
      <c r="AG216" s="24">
        <f t="shared" si="191"/>
        <v>0</v>
      </c>
      <c r="AH216" s="24" t="str">
        <f t="shared" si="187"/>
        <v/>
      </c>
      <c r="AI216" s="42" t="str">
        <f t="shared" si="171"/>
        <v/>
      </c>
      <c r="AJ216" s="42" t="str">
        <f t="shared" si="188"/>
        <v/>
      </c>
      <c r="AK216" s="42" t="str">
        <f t="shared" si="189"/>
        <v/>
      </c>
      <c r="AL216" s="24" t="str">
        <f t="shared" si="190"/>
        <v/>
      </c>
      <c r="AM216" s="36" t="str">
        <f t="shared" si="170"/>
        <v/>
      </c>
      <c r="AN216" s="59"/>
    </row>
    <row r="217" spans="1:40" x14ac:dyDescent="0.25">
      <c r="A217" s="2" t="s">
        <v>33</v>
      </c>
      <c r="B217" s="4" t="s">
        <v>163</v>
      </c>
      <c r="C217" s="4" t="s">
        <v>182</v>
      </c>
      <c r="D217" s="16"/>
      <c r="E217" s="15"/>
      <c r="F217" s="4"/>
      <c r="G217" s="15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7">
        <f t="shared" si="185"/>
        <v>0</v>
      </c>
      <c r="X217" s="26"/>
      <c r="Y217" s="26"/>
      <c r="Z217" s="26"/>
      <c r="AA217" s="26"/>
      <c r="AB217" s="26"/>
      <c r="AC217" s="26"/>
      <c r="AD217" s="26"/>
      <c r="AE217" s="35" t="str">
        <f t="shared" si="186"/>
        <v/>
      </c>
      <c r="AF217" s="23">
        <v>1</v>
      </c>
      <c r="AG217" s="24">
        <f t="shared" si="191"/>
        <v>0.33333333333333331</v>
      </c>
      <c r="AH217" s="24" t="str">
        <f t="shared" si="187"/>
        <v/>
      </c>
      <c r="AI217" s="42" t="str">
        <f t="shared" si="171"/>
        <v/>
      </c>
      <c r="AJ217" s="42" t="str">
        <f t="shared" si="188"/>
        <v/>
      </c>
      <c r="AK217" s="42" t="str">
        <f t="shared" si="189"/>
        <v/>
      </c>
      <c r="AL217" s="24" t="str">
        <f t="shared" si="190"/>
        <v/>
      </c>
      <c r="AM217" s="36" t="str">
        <f t="shared" si="170"/>
        <v/>
      </c>
      <c r="AN217" s="59"/>
    </row>
    <row r="218" spans="1:40" x14ac:dyDescent="0.25">
      <c r="A218" s="2" t="s">
        <v>84</v>
      </c>
      <c r="B218" s="4" t="s">
        <v>163</v>
      </c>
      <c r="C218" s="4" t="s">
        <v>183</v>
      </c>
      <c r="D218" s="16"/>
      <c r="E218" s="15"/>
      <c r="F218" s="4"/>
      <c r="G218" s="15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7">
        <f t="shared" si="185"/>
        <v>0</v>
      </c>
      <c r="X218" s="26"/>
      <c r="Y218" s="26"/>
      <c r="Z218" s="26"/>
      <c r="AA218" s="26"/>
      <c r="AB218" s="26"/>
      <c r="AC218" s="26"/>
      <c r="AD218" s="26"/>
      <c r="AE218" s="35" t="str">
        <f t="shared" si="186"/>
        <v/>
      </c>
      <c r="AF218" s="23">
        <v>1</v>
      </c>
      <c r="AG218" s="24">
        <f t="shared" si="191"/>
        <v>0.33333333333333331</v>
      </c>
      <c r="AH218" s="24" t="str">
        <f t="shared" si="187"/>
        <v/>
      </c>
      <c r="AI218" s="42" t="str">
        <f t="shared" si="171"/>
        <v/>
      </c>
      <c r="AJ218" s="42" t="str">
        <f t="shared" si="188"/>
        <v/>
      </c>
      <c r="AK218" s="42" t="str">
        <f t="shared" si="189"/>
        <v/>
      </c>
      <c r="AL218" s="24" t="str">
        <f t="shared" si="190"/>
        <v/>
      </c>
      <c r="AM218" s="36" t="str">
        <f t="shared" si="170"/>
        <v/>
      </c>
      <c r="AN218" s="59"/>
    </row>
    <row r="219" spans="1:40" x14ac:dyDescent="0.25">
      <c r="A219" s="2" t="s">
        <v>235</v>
      </c>
      <c r="B219" s="13" t="s">
        <v>163</v>
      </c>
      <c r="C219" s="13" t="s">
        <v>185</v>
      </c>
      <c r="D219" s="16"/>
      <c r="E219" s="15"/>
      <c r="F219" s="13"/>
      <c r="G219" s="15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7">
        <f t="shared" si="185"/>
        <v>0</v>
      </c>
      <c r="X219" s="26"/>
      <c r="Y219" s="26"/>
      <c r="Z219" s="26"/>
      <c r="AA219" s="26"/>
      <c r="AB219" s="26"/>
      <c r="AC219" s="26"/>
      <c r="AD219" s="26"/>
      <c r="AE219" s="35" t="str">
        <f t="shared" si="186"/>
        <v/>
      </c>
      <c r="AF219" s="23"/>
      <c r="AG219" s="24">
        <f t="shared" si="191"/>
        <v>0</v>
      </c>
      <c r="AH219" s="24" t="str">
        <f t="shared" si="187"/>
        <v/>
      </c>
      <c r="AI219" s="42" t="str">
        <f t="shared" si="171"/>
        <v/>
      </c>
      <c r="AJ219" s="42" t="str">
        <f t="shared" si="188"/>
        <v/>
      </c>
      <c r="AK219" s="42" t="str">
        <f t="shared" si="189"/>
        <v/>
      </c>
      <c r="AL219" s="24" t="str">
        <f t="shared" si="190"/>
        <v/>
      </c>
      <c r="AM219" s="36" t="str">
        <f t="shared" si="170"/>
        <v/>
      </c>
      <c r="AN219" s="59"/>
    </row>
    <row r="220" spans="1:40" x14ac:dyDescent="0.25">
      <c r="A220" s="2" t="s">
        <v>236</v>
      </c>
      <c r="B220" s="4" t="s">
        <v>163</v>
      </c>
      <c r="C220" s="4" t="s">
        <v>184</v>
      </c>
      <c r="D220" s="16"/>
      <c r="E220" s="15"/>
      <c r="F220" s="4"/>
      <c r="G220" s="1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7">
        <f t="shared" si="185"/>
        <v>0</v>
      </c>
      <c r="X220" s="26"/>
      <c r="Y220" s="26"/>
      <c r="Z220" s="26"/>
      <c r="AA220" s="26"/>
      <c r="AB220" s="26"/>
      <c r="AC220" s="26"/>
      <c r="AD220" s="26"/>
      <c r="AE220" s="35" t="str">
        <f t="shared" si="186"/>
        <v/>
      </c>
      <c r="AF220" s="23"/>
      <c r="AG220" s="24">
        <f t="shared" si="191"/>
        <v>0</v>
      </c>
      <c r="AH220" s="24" t="str">
        <f t="shared" si="187"/>
        <v/>
      </c>
      <c r="AI220" s="42" t="str">
        <f t="shared" si="171"/>
        <v/>
      </c>
      <c r="AJ220" s="42" t="str">
        <f t="shared" si="188"/>
        <v/>
      </c>
      <c r="AK220" s="42" t="str">
        <f t="shared" si="189"/>
        <v/>
      </c>
      <c r="AL220" s="24" t="str">
        <f t="shared" si="190"/>
        <v/>
      </c>
      <c r="AM220" s="36" t="str">
        <f t="shared" si="170"/>
        <v/>
      </c>
      <c r="AN220" s="59"/>
    </row>
    <row r="221" spans="1:40" x14ac:dyDescent="0.25">
      <c r="A221" s="2" t="s">
        <v>210</v>
      </c>
      <c r="B221" s="4" t="s">
        <v>163</v>
      </c>
      <c r="C221" s="4">
        <v>1675</v>
      </c>
      <c r="D221" s="16"/>
      <c r="E221" s="15"/>
      <c r="F221" s="4"/>
      <c r="G221" s="15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7">
        <f t="shared" si="185"/>
        <v>0</v>
      </c>
      <c r="X221" s="26"/>
      <c r="Y221" s="26"/>
      <c r="Z221" s="26"/>
      <c r="AA221" s="26"/>
      <c r="AB221" s="26"/>
      <c r="AC221" s="26"/>
      <c r="AD221" s="26"/>
      <c r="AE221" s="35" t="str">
        <f t="shared" si="186"/>
        <v/>
      </c>
      <c r="AF221" s="23"/>
      <c r="AG221" s="24">
        <f t="shared" si="191"/>
        <v>0</v>
      </c>
      <c r="AH221" s="24" t="str">
        <f t="shared" si="187"/>
        <v/>
      </c>
      <c r="AI221" s="42" t="str">
        <f t="shared" si="171"/>
        <v/>
      </c>
      <c r="AJ221" s="42" t="str">
        <f t="shared" si="188"/>
        <v/>
      </c>
      <c r="AK221" s="42" t="str">
        <f t="shared" si="189"/>
        <v/>
      </c>
      <c r="AL221" s="24" t="str">
        <f t="shared" si="190"/>
        <v/>
      </c>
      <c r="AM221" s="36" t="str">
        <f t="shared" si="170"/>
        <v/>
      </c>
      <c r="AN221" s="59"/>
    </row>
    <row r="222" spans="1:40" x14ac:dyDescent="0.25">
      <c r="A222" s="2" t="s">
        <v>203</v>
      </c>
      <c r="B222" s="13" t="s">
        <v>163</v>
      </c>
      <c r="C222" s="13" t="s">
        <v>204</v>
      </c>
      <c r="D222" s="16"/>
      <c r="E222" s="15"/>
      <c r="F222" s="13"/>
      <c r="G222" s="15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7">
        <f t="shared" si="185"/>
        <v>0</v>
      </c>
      <c r="X222" s="26"/>
      <c r="Y222" s="26"/>
      <c r="Z222" s="26"/>
      <c r="AA222" s="26"/>
      <c r="AB222" s="26"/>
      <c r="AC222" s="26"/>
      <c r="AD222" s="26"/>
      <c r="AE222" s="35" t="str">
        <f t="shared" si="186"/>
        <v/>
      </c>
      <c r="AF222" s="23"/>
      <c r="AG222" s="24">
        <f t="shared" si="191"/>
        <v>0</v>
      </c>
      <c r="AH222" s="24" t="str">
        <f t="shared" si="187"/>
        <v/>
      </c>
      <c r="AI222" s="42" t="str">
        <f t="shared" si="171"/>
        <v/>
      </c>
      <c r="AJ222" s="42" t="str">
        <f t="shared" si="188"/>
        <v/>
      </c>
      <c r="AK222" s="42" t="str">
        <f t="shared" si="189"/>
        <v/>
      </c>
      <c r="AL222" s="24" t="str">
        <f t="shared" si="190"/>
        <v/>
      </c>
      <c r="AM222" s="36" t="str">
        <f t="shared" si="170"/>
        <v/>
      </c>
      <c r="AN222" s="59"/>
    </row>
    <row r="223" spans="1:40" x14ac:dyDescent="0.25">
      <c r="A223" s="2" t="s">
        <v>218</v>
      </c>
      <c r="B223" s="4" t="s">
        <v>163</v>
      </c>
      <c r="C223" s="4" t="s">
        <v>219</v>
      </c>
      <c r="D223" s="16"/>
      <c r="E223" s="15"/>
      <c r="F223" s="4"/>
      <c r="G223" s="15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7">
        <f t="shared" si="185"/>
        <v>0</v>
      </c>
      <c r="X223" s="26"/>
      <c r="Y223" s="26"/>
      <c r="Z223" s="26"/>
      <c r="AA223" s="26"/>
      <c r="AB223" s="26"/>
      <c r="AC223" s="26"/>
      <c r="AD223" s="26"/>
      <c r="AE223" s="35" t="str">
        <f t="shared" si="186"/>
        <v/>
      </c>
      <c r="AF223" s="23"/>
      <c r="AG223" s="24">
        <f t="shared" si="191"/>
        <v>0</v>
      </c>
      <c r="AH223" s="24" t="str">
        <f t="shared" si="187"/>
        <v/>
      </c>
      <c r="AI223" s="42" t="str">
        <f t="shared" si="171"/>
        <v/>
      </c>
      <c r="AJ223" s="42" t="str">
        <f t="shared" si="188"/>
        <v/>
      </c>
      <c r="AK223" s="42" t="str">
        <f t="shared" si="189"/>
        <v/>
      </c>
      <c r="AL223" s="24" t="str">
        <f t="shared" si="190"/>
        <v/>
      </c>
      <c r="AM223" s="36" t="str">
        <f t="shared" ref="AM223:AM241" si="192">IF(OR(W223&gt;0,AN223="x",AN223&gt;0.1),"x","")</f>
        <v/>
      </c>
      <c r="AN223" s="59"/>
    </row>
    <row r="224" spans="1:40" x14ac:dyDescent="0.25">
      <c r="A224" s="2" t="s">
        <v>678</v>
      </c>
      <c r="B224" s="86" t="s">
        <v>163</v>
      </c>
      <c r="C224" s="86">
        <v>11378989</v>
      </c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7">
        <f t="shared" si="185"/>
        <v>0</v>
      </c>
      <c r="X224" s="26"/>
      <c r="Y224" s="26"/>
      <c r="Z224" s="26"/>
      <c r="AA224" s="26"/>
      <c r="AB224" s="26"/>
      <c r="AC224" s="26"/>
      <c r="AD224" s="26"/>
      <c r="AE224" s="35" t="str">
        <f t="shared" ref="AE224" si="193">IF(W224&gt;0,MIN(X224:AD224)*$AE$2,"")</f>
        <v/>
      </c>
      <c r="AF224" s="23"/>
      <c r="AG224" s="24">
        <f t="shared" si="191"/>
        <v>0</v>
      </c>
      <c r="AH224" s="24" t="str">
        <f t="shared" ref="AH224" si="194">IF(W224&gt;0,MIN(X224:AD224)+AE224+AG224,"")</f>
        <v/>
      </c>
      <c r="AI224" s="42" t="str">
        <f t="shared" ref="AI224" si="195">IF(W224&gt;0,MIN(X224:AD224)*W224,"")</f>
        <v/>
      </c>
      <c r="AJ224" s="42" t="str">
        <f t="shared" ref="AJ224" si="196">IF(W224&gt;0,W224*AF224*$AG$2,"")</f>
        <v/>
      </c>
      <c r="AK224" s="42" t="str">
        <f t="shared" ref="AK224" si="197">IF(W224&gt;0,W224*AE224,"")</f>
        <v/>
      </c>
      <c r="AL224" s="24" t="str">
        <f t="shared" ref="AL224" si="198">IF(W224&gt;0,W224*AH224,"")</f>
        <v/>
      </c>
      <c r="AM224" s="36" t="str">
        <f t="shared" si="192"/>
        <v/>
      </c>
      <c r="AN224" s="59"/>
    </row>
    <row r="225" spans="1:40" x14ac:dyDescent="0.25">
      <c r="A225" s="2" t="s">
        <v>683</v>
      </c>
      <c r="B225" s="86" t="s">
        <v>163</v>
      </c>
      <c r="C225" s="86">
        <v>85141189</v>
      </c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7">
        <f t="shared" si="185"/>
        <v>0</v>
      </c>
      <c r="X225" s="26"/>
      <c r="Y225" s="26"/>
      <c r="Z225" s="26"/>
      <c r="AA225" s="26"/>
      <c r="AB225" s="26"/>
      <c r="AC225" s="26"/>
      <c r="AD225" s="26"/>
      <c r="AE225" s="35" t="str">
        <f t="shared" ref="AE225" si="199">IF(W225&gt;0,MIN(X225:AD225)*$AE$2,"")</f>
        <v/>
      </c>
      <c r="AF225" s="23"/>
      <c r="AG225" s="24">
        <f t="shared" si="191"/>
        <v>0</v>
      </c>
      <c r="AH225" s="24" t="str">
        <f t="shared" ref="AH225" si="200">IF(W225&gt;0,MIN(X225:AD225)+AE225+AG225,"")</f>
        <v/>
      </c>
      <c r="AI225" s="42" t="str">
        <f t="shared" ref="AI225" si="201">IF(W225&gt;0,MIN(X225:AD225)*W225,"")</f>
        <v/>
      </c>
      <c r="AJ225" s="42" t="str">
        <f t="shared" ref="AJ225" si="202">IF(W225&gt;0,W225*AF225*$AG$2,"")</f>
        <v/>
      </c>
      <c r="AK225" s="42" t="str">
        <f t="shared" ref="AK225" si="203">IF(W225&gt;0,W225*AE225,"")</f>
        <v/>
      </c>
      <c r="AL225" s="24" t="str">
        <f t="shared" ref="AL225" si="204">IF(W225&gt;0,W225*AH225,"")</f>
        <v/>
      </c>
      <c r="AM225" s="36" t="str">
        <f t="shared" ref="AM225" si="205">IF(OR(W225&gt;0,AN225="x",AN225&gt;0.1),"x","")</f>
        <v/>
      </c>
      <c r="AN225" s="59"/>
    </row>
    <row r="226" spans="1:40" x14ac:dyDescent="0.25">
      <c r="A226" s="2" t="s">
        <v>684</v>
      </c>
      <c r="B226" s="86" t="s">
        <v>163</v>
      </c>
      <c r="C226" s="86">
        <v>85142189</v>
      </c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7">
        <f t="shared" si="185"/>
        <v>0</v>
      </c>
      <c r="X226" s="26"/>
      <c r="Y226" s="26"/>
      <c r="Z226" s="26"/>
      <c r="AA226" s="26"/>
      <c r="AB226" s="26"/>
      <c r="AC226" s="26"/>
      <c r="AD226" s="26"/>
      <c r="AE226" s="35" t="str">
        <f t="shared" ref="AE226" si="206">IF(W226&gt;0,MIN(X226:AD226)*$AE$2,"")</f>
        <v/>
      </c>
      <c r="AF226" s="23"/>
      <c r="AG226" s="24">
        <f t="shared" si="191"/>
        <v>0</v>
      </c>
      <c r="AH226" s="24" t="str">
        <f t="shared" ref="AH226" si="207">IF(W226&gt;0,MIN(X226:AD226)+AE226+AG226,"")</f>
        <v/>
      </c>
      <c r="AI226" s="42" t="str">
        <f t="shared" ref="AI226" si="208">IF(W226&gt;0,MIN(X226:AD226)*W226,"")</f>
        <v/>
      </c>
      <c r="AJ226" s="42" t="str">
        <f t="shared" ref="AJ226" si="209">IF(W226&gt;0,W226*AF226*$AG$2,"")</f>
        <v/>
      </c>
      <c r="AK226" s="42" t="str">
        <f t="shared" ref="AK226" si="210">IF(W226&gt;0,W226*AE226,"")</f>
        <v/>
      </c>
      <c r="AL226" s="24" t="str">
        <f t="shared" ref="AL226" si="211">IF(W226&gt;0,W226*AH226,"")</f>
        <v/>
      </c>
      <c r="AM226" s="36" t="str">
        <f t="shared" ref="AM226" si="212">IF(OR(W226&gt;0,AN226="x",AN226&gt;0.1),"x","")</f>
        <v/>
      </c>
      <c r="AN226" s="59"/>
    </row>
    <row r="227" spans="1:40" x14ac:dyDescent="0.25">
      <c r="A227" s="2" t="s">
        <v>240</v>
      </c>
      <c r="B227" s="4" t="s">
        <v>163</v>
      </c>
      <c r="C227" s="4" t="s">
        <v>237</v>
      </c>
      <c r="D227" s="16"/>
      <c r="E227" s="15"/>
      <c r="F227" s="4"/>
      <c r="G227" s="15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7">
        <f t="shared" si="185"/>
        <v>0</v>
      </c>
      <c r="X227" s="26"/>
      <c r="Y227" s="26"/>
      <c r="Z227" s="26"/>
      <c r="AA227" s="26"/>
      <c r="AB227" s="26"/>
      <c r="AC227" s="26"/>
      <c r="AD227" s="26"/>
      <c r="AE227" s="35" t="str">
        <f t="shared" si="186"/>
        <v/>
      </c>
      <c r="AF227" s="23"/>
      <c r="AG227" s="24">
        <f t="shared" si="191"/>
        <v>0</v>
      </c>
      <c r="AH227" s="24" t="str">
        <f t="shared" si="187"/>
        <v/>
      </c>
      <c r="AI227" s="42" t="str">
        <f t="shared" ref="AI227:AI290" si="213">IF(W227&gt;0,MIN(X227:AD227)*W227,"")</f>
        <v/>
      </c>
      <c r="AJ227" s="42" t="str">
        <f t="shared" si="188"/>
        <v/>
      </c>
      <c r="AK227" s="42" t="str">
        <f t="shared" si="189"/>
        <v/>
      </c>
      <c r="AL227" s="24" t="str">
        <f t="shared" si="190"/>
        <v/>
      </c>
      <c r="AM227" s="36" t="str">
        <f t="shared" si="192"/>
        <v/>
      </c>
      <c r="AN227" s="59"/>
    </row>
    <row r="228" spans="1:40" x14ac:dyDescent="0.25">
      <c r="A228" s="2" t="s">
        <v>239</v>
      </c>
      <c r="B228" s="4" t="s">
        <v>163</v>
      </c>
      <c r="C228" s="4" t="s">
        <v>238</v>
      </c>
      <c r="D228" s="16"/>
      <c r="E228" s="15"/>
      <c r="F228" s="4"/>
      <c r="G228" s="15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7">
        <f t="shared" si="185"/>
        <v>0</v>
      </c>
      <c r="X228" s="26"/>
      <c r="Y228" s="26"/>
      <c r="Z228" s="26"/>
      <c r="AA228" s="26"/>
      <c r="AB228" s="26"/>
      <c r="AC228" s="26"/>
      <c r="AD228" s="26"/>
      <c r="AE228" s="35" t="str">
        <f t="shared" si="186"/>
        <v/>
      </c>
      <c r="AF228" s="23"/>
      <c r="AG228" s="24">
        <f t="shared" si="191"/>
        <v>0</v>
      </c>
      <c r="AH228" s="24" t="str">
        <f t="shared" si="187"/>
        <v/>
      </c>
      <c r="AI228" s="42" t="str">
        <f t="shared" si="213"/>
        <v/>
      </c>
      <c r="AJ228" s="42" t="str">
        <f t="shared" si="188"/>
        <v/>
      </c>
      <c r="AK228" s="42" t="str">
        <f t="shared" si="189"/>
        <v/>
      </c>
      <c r="AL228" s="24" t="str">
        <f t="shared" si="190"/>
        <v/>
      </c>
      <c r="AM228" s="36" t="str">
        <f t="shared" si="192"/>
        <v/>
      </c>
      <c r="AN228" s="59"/>
    </row>
    <row r="229" spans="1:40" x14ac:dyDescent="0.25">
      <c r="A229" s="2" t="s">
        <v>34</v>
      </c>
      <c r="B229" s="4" t="s">
        <v>163</v>
      </c>
      <c r="C229" s="4" t="s">
        <v>699</v>
      </c>
      <c r="D229" s="16"/>
      <c r="E229" s="15"/>
      <c r="F229" s="4"/>
      <c r="G229" s="15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7">
        <f t="shared" si="185"/>
        <v>0</v>
      </c>
      <c r="X229" s="26"/>
      <c r="Y229" s="26"/>
      <c r="Z229" s="26"/>
      <c r="AA229" s="26"/>
      <c r="AB229" s="26"/>
      <c r="AC229" s="26"/>
      <c r="AD229" s="26"/>
      <c r="AE229" s="35" t="str">
        <f t="shared" si="186"/>
        <v/>
      </c>
      <c r="AF229" s="23"/>
      <c r="AG229" s="24">
        <f t="shared" si="191"/>
        <v>0</v>
      </c>
      <c r="AH229" s="24" t="str">
        <f t="shared" si="187"/>
        <v/>
      </c>
      <c r="AI229" s="42" t="str">
        <f t="shared" si="213"/>
        <v/>
      </c>
      <c r="AJ229" s="42" t="str">
        <f t="shared" si="188"/>
        <v/>
      </c>
      <c r="AK229" s="42" t="str">
        <f t="shared" si="189"/>
        <v/>
      </c>
      <c r="AL229" s="24" t="str">
        <f t="shared" si="190"/>
        <v/>
      </c>
      <c r="AM229" s="36" t="str">
        <f t="shared" si="192"/>
        <v/>
      </c>
      <c r="AN229" s="59"/>
    </row>
    <row r="230" spans="1:40" x14ac:dyDescent="0.25">
      <c r="A230" s="2" t="s">
        <v>409</v>
      </c>
      <c r="B230" s="15" t="s">
        <v>163</v>
      </c>
      <c r="C230" s="15" t="s">
        <v>402</v>
      </c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7">
        <f t="shared" si="185"/>
        <v>0</v>
      </c>
      <c r="X230" s="26"/>
      <c r="Y230" s="26"/>
      <c r="Z230" s="26"/>
      <c r="AA230" s="26"/>
      <c r="AB230" s="26"/>
      <c r="AC230" s="26"/>
      <c r="AD230" s="26"/>
      <c r="AE230" s="35" t="str">
        <f t="shared" si="186"/>
        <v/>
      </c>
      <c r="AF230" s="23"/>
      <c r="AG230" s="24">
        <f t="shared" si="191"/>
        <v>0</v>
      </c>
      <c r="AH230" s="24" t="str">
        <f t="shared" si="187"/>
        <v/>
      </c>
      <c r="AI230" s="42" t="str">
        <f t="shared" si="213"/>
        <v/>
      </c>
      <c r="AJ230" s="42" t="str">
        <f t="shared" si="188"/>
        <v/>
      </c>
      <c r="AK230" s="42" t="str">
        <f t="shared" si="189"/>
        <v/>
      </c>
      <c r="AL230" s="24" t="str">
        <f t="shared" si="190"/>
        <v/>
      </c>
      <c r="AM230" s="36" t="str">
        <f t="shared" si="192"/>
        <v/>
      </c>
      <c r="AN230" s="59"/>
    </row>
    <row r="231" spans="1:40" x14ac:dyDescent="0.25">
      <c r="A231" s="2" t="s">
        <v>407</v>
      </c>
      <c r="B231" s="15" t="s">
        <v>163</v>
      </c>
      <c r="C231" s="15" t="s">
        <v>408</v>
      </c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7">
        <f t="shared" si="185"/>
        <v>0</v>
      </c>
      <c r="X231" s="26"/>
      <c r="Y231" s="26"/>
      <c r="Z231" s="26"/>
      <c r="AA231" s="26"/>
      <c r="AB231" s="26"/>
      <c r="AC231" s="26"/>
      <c r="AD231" s="26"/>
      <c r="AE231" s="35" t="str">
        <f t="shared" si="186"/>
        <v/>
      </c>
      <c r="AF231" s="23"/>
      <c r="AG231" s="24">
        <f t="shared" si="191"/>
        <v>0</v>
      </c>
      <c r="AH231" s="24" t="str">
        <f t="shared" si="187"/>
        <v/>
      </c>
      <c r="AI231" s="42" t="str">
        <f t="shared" si="213"/>
        <v/>
      </c>
      <c r="AJ231" s="42" t="str">
        <f t="shared" si="188"/>
        <v/>
      </c>
      <c r="AK231" s="42" t="str">
        <f t="shared" si="189"/>
        <v/>
      </c>
      <c r="AL231" s="24" t="str">
        <f t="shared" si="190"/>
        <v/>
      </c>
      <c r="AM231" s="36" t="str">
        <f t="shared" si="192"/>
        <v/>
      </c>
      <c r="AN231" s="59"/>
    </row>
    <row r="232" spans="1:40" x14ac:dyDescent="0.25">
      <c r="A232" s="2" t="s">
        <v>404</v>
      </c>
      <c r="B232" s="15" t="s">
        <v>163</v>
      </c>
      <c r="C232" s="15" t="s">
        <v>403</v>
      </c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7">
        <f t="shared" ref="W232:W251" si="214">SUM(F232:V232)</f>
        <v>0</v>
      </c>
      <c r="X232" s="26"/>
      <c r="Y232" s="26"/>
      <c r="Z232" s="26"/>
      <c r="AA232" s="26"/>
      <c r="AB232" s="26"/>
      <c r="AC232" s="26"/>
      <c r="AD232" s="26"/>
      <c r="AE232" s="35" t="str">
        <f t="shared" si="186"/>
        <v/>
      </c>
      <c r="AF232" s="23"/>
      <c r="AG232" s="24">
        <f t="shared" si="191"/>
        <v>0</v>
      </c>
      <c r="AH232" s="24" t="str">
        <f t="shared" si="187"/>
        <v/>
      </c>
      <c r="AI232" s="42" t="str">
        <f t="shared" si="213"/>
        <v/>
      </c>
      <c r="AJ232" s="42" t="str">
        <f t="shared" si="188"/>
        <v/>
      </c>
      <c r="AK232" s="42" t="str">
        <f t="shared" si="189"/>
        <v/>
      </c>
      <c r="AL232" s="24" t="str">
        <f t="shared" si="190"/>
        <v/>
      </c>
      <c r="AM232" s="36" t="str">
        <f t="shared" si="192"/>
        <v/>
      </c>
      <c r="AN232" s="59"/>
    </row>
    <row r="233" spans="1:40" x14ac:dyDescent="0.25">
      <c r="A233" s="2" t="s">
        <v>405</v>
      </c>
      <c r="B233" s="4" t="s">
        <v>163</v>
      </c>
      <c r="C233" s="4" t="s">
        <v>406</v>
      </c>
      <c r="D233" s="16"/>
      <c r="E233" s="15"/>
      <c r="F233" s="4"/>
      <c r="G233" s="15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7">
        <f t="shared" si="214"/>
        <v>0</v>
      </c>
      <c r="X233" s="26"/>
      <c r="Y233" s="26"/>
      <c r="Z233" s="26"/>
      <c r="AA233" s="26"/>
      <c r="AB233" s="26"/>
      <c r="AC233" s="26"/>
      <c r="AD233" s="26"/>
      <c r="AE233" s="35" t="str">
        <f t="shared" si="186"/>
        <v/>
      </c>
      <c r="AF233" s="23"/>
      <c r="AG233" s="24">
        <f t="shared" si="191"/>
        <v>0</v>
      </c>
      <c r="AH233" s="24" t="str">
        <f t="shared" si="187"/>
        <v/>
      </c>
      <c r="AI233" s="42" t="str">
        <f t="shared" si="213"/>
        <v/>
      </c>
      <c r="AJ233" s="42" t="str">
        <f t="shared" si="188"/>
        <v/>
      </c>
      <c r="AK233" s="42" t="str">
        <f t="shared" si="189"/>
        <v/>
      </c>
      <c r="AL233" s="24" t="str">
        <f t="shared" si="190"/>
        <v/>
      </c>
      <c r="AM233" s="36" t="str">
        <f t="shared" si="192"/>
        <v/>
      </c>
      <c r="AN233" s="59"/>
    </row>
    <row r="234" spans="1:40" x14ac:dyDescent="0.25">
      <c r="A234" s="2" t="s">
        <v>191</v>
      </c>
      <c r="B234" s="4" t="s">
        <v>163</v>
      </c>
      <c r="C234" s="4" t="s">
        <v>192</v>
      </c>
      <c r="D234" s="16"/>
      <c r="E234" s="15"/>
      <c r="F234" s="4"/>
      <c r="G234" s="15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7">
        <f t="shared" si="214"/>
        <v>0</v>
      </c>
      <c r="X234" s="26"/>
      <c r="Y234" s="26"/>
      <c r="Z234" s="26"/>
      <c r="AA234" s="26"/>
      <c r="AB234" s="26"/>
      <c r="AC234" s="26"/>
      <c r="AD234" s="26"/>
      <c r="AE234" s="35" t="str">
        <f t="shared" si="186"/>
        <v/>
      </c>
      <c r="AF234" s="23">
        <v>4</v>
      </c>
      <c r="AG234" s="24">
        <f t="shared" si="191"/>
        <v>1.3333333333333333</v>
      </c>
      <c r="AH234" s="24" t="str">
        <f t="shared" si="187"/>
        <v/>
      </c>
      <c r="AI234" s="42" t="str">
        <f t="shared" si="213"/>
        <v/>
      </c>
      <c r="AJ234" s="42" t="str">
        <f t="shared" si="188"/>
        <v/>
      </c>
      <c r="AK234" s="42" t="str">
        <f t="shared" si="189"/>
        <v/>
      </c>
      <c r="AL234" s="24" t="str">
        <f t="shared" si="190"/>
        <v/>
      </c>
      <c r="AM234" s="36" t="str">
        <f t="shared" si="192"/>
        <v/>
      </c>
      <c r="AN234" s="59"/>
    </row>
    <row r="235" spans="1:40" x14ac:dyDescent="0.25">
      <c r="A235" s="2" t="s">
        <v>220</v>
      </c>
      <c r="B235" s="13" t="s">
        <v>163</v>
      </c>
      <c r="C235" s="13">
        <v>4470</v>
      </c>
      <c r="D235" s="16"/>
      <c r="E235" s="15"/>
      <c r="F235" s="13"/>
      <c r="G235" s="15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7">
        <f t="shared" si="214"/>
        <v>0</v>
      </c>
      <c r="X235" s="26"/>
      <c r="Y235" s="26"/>
      <c r="Z235" s="26"/>
      <c r="AA235" s="26"/>
      <c r="AB235" s="26"/>
      <c r="AC235" s="26"/>
      <c r="AD235" s="26"/>
      <c r="AE235" s="35" t="str">
        <f t="shared" si="186"/>
        <v/>
      </c>
      <c r="AF235" s="23">
        <v>4</v>
      </c>
      <c r="AG235" s="24">
        <f t="shared" si="191"/>
        <v>1.3333333333333333</v>
      </c>
      <c r="AH235" s="24" t="str">
        <f t="shared" si="187"/>
        <v/>
      </c>
      <c r="AI235" s="42" t="str">
        <f t="shared" si="213"/>
        <v/>
      </c>
      <c r="AJ235" s="42" t="str">
        <f t="shared" si="188"/>
        <v/>
      </c>
      <c r="AK235" s="42" t="str">
        <f t="shared" si="189"/>
        <v/>
      </c>
      <c r="AL235" s="24" t="str">
        <f t="shared" si="190"/>
        <v/>
      </c>
      <c r="AM235" s="36" t="str">
        <f t="shared" si="192"/>
        <v/>
      </c>
      <c r="AN235" s="59"/>
    </row>
    <row r="236" spans="1:40" x14ac:dyDescent="0.25">
      <c r="A236" s="2" t="s">
        <v>221</v>
      </c>
      <c r="B236" s="4" t="s">
        <v>163</v>
      </c>
      <c r="C236" s="4" t="s">
        <v>222</v>
      </c>
      <c r="D236" s="16"/>
      <c r="E236" s="15"/>
      <c r="F236" s="4"/>
      <c r="G236" s="15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7">
        <f t="shared" si="214"/>
        <v>0</v>
      </c>
      <c r="X236" s="26"/>
      <c r="Y236" s="26"/>
      <c r="Z236" s="26"/>
      <c r="AA236" s="26"/>
      <c r="AB236" s="26"/>
      <c r="AC236" s="26"/>
      <c r="AD236" s="26"/>
      <c r="AE236" s="35" t="str">
        <f t="shared" si="186"/>
        <v/>
      </c>
      <c r="AF236" s="23">
        <v>1</v>
      </c>
      <c r="AG236" s="24">
        <f t="shared" si="191"/>
        <v>0.33333333333333331</v>
      </c>
      <c r="AH236" s="24" t="str">
        <f t="shared" si="187"/>
        <v/>
      </c>
      <c r="AI236" s="42" t="str">
        <f t="shared" si="213"/>
        <v/>
      </c>
      <c r="AJ236" s="42" t="str">
        <f t="shared" si="188"/>
        <v/>
      </c>
      <c r="AK236" s="42" t="str">
        <f t="shared" si="189"/>
        <v/>
      </c>
      <c r="AL236" s="24" t="str">
        <f t="shared" si="190"/>
        <v/>
      </c>
      <c r="AM236" s="36" t="str">
        <f t="shared" si="192"/>
        <v/>
      </c>
      <c r="AN236" s="59"/>
    </row>
    <row r="237" spans="1:40" x14ac:dyDescent="0.25">
      <c r="A237" s="2" t="s">
        <v>207</v>
      </c>
      <c r="B237" s="13" t="s">
        <v>163</v>
      </c>
      <c r="C237" s="13">
        <v>2951</v>
      </c>
      <c r="D237" s="16"/>
      <c r="E237" s="15"/>
      <c r="F237" s="13"/>
      <c r="G237" s="15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7">
        <f t="shared" si="214"/>
        <v>0</v>
      </c>
      <c r="X237" s="26"/>
      <c r="Y237" s="26"/>
      <c r="Z237" s="26"/>
      <c r="AA237" s="26"/>
      <c r="AB237" s="26"/>
      <c r="AC237" s="26"/>
      <c r="AD237" s="26"/>
      <c r="AE237" s="35" t="str">
        <f t="shared" ref="AE237:AE251" si="215">IF(W237&gt;0,MIN(X237:AD237)*$AE$2,"")</f>
        <v/>
      </c>
      <c r="AF237" s="23"/>
      <c r="AG237" s="24">
        <f t="shared" si="191"/>
        <v>0</v>
      </c>
      <c r="AH237" s="24" t="str">
        <f t="shared" ref="AH237:AH251" si="216">IF(W237&gt;0,MIN(X237:AD237)+AE237+AG237,"")</f>
        <v/>
      </c>
      <c r="AI237" s="42" t="str">
        <f t="shared" si="213"/>
        <v/>
      </c>
      <c r="AJ237" s="42" t="str">
        <f t="shared" ref="AJ237:AJ251" si="217">IF(W237&gt;0,W237*AF237*$AG$2,"")</f>
        <v/>
      </c>
      <c r="AK237" s="42" t="str">
        <f t="shared" ref="AK237:AK251" si="218">IF(W237&gt;0,W237*AE237,"")</f>
        <v/>
      </c>
      <c r="AL237" s="24" t="str">
        <f t="shared" ref="AL237:AL251" si="219">IF(W237&gt;0,W237*AH237,"")</f>
        <v/>
      </c>
      <c r="AM237" s="36" t="str">
        <f t="shared" si="192"/>
        <v/>
      </c>
      <c r="AN237" s="59"/>
    </row>
    <row r="238" spans="1:40" x14ac:dyDescent="0.25">
      <c r="A238" s="2" t="s">
        <v>208</v>
      </c>
      <c r="B238" s="13" t="s">
        <v>163</v>
      </c>
      <c r="C238" s="13" t="s">
        <v>209</v>
      </c>
      <c r="D238" s="16"/>
      <c r="E238" s="15"/>
      <c r="F238" s="13"/>
      <c r="G238" s="15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7">
        <f t="shared" si="214"/>
        <v>0</v>
      </c>
      <c r="X238" s="26"/>
      <c r="Y238" s="26"/>
      <c r="Z238" s="26"/>
      <c r="AA238" s="26"/>
      <c r="AB238" s="26"/>
      <c r="AC238" s="26"/>
      <c r="AD238" s="26"/>
      <c r="AE238" s="35" t="str">
        <f t="shared" si="215"/>
        <v/>
      </c>
      <c r="AF238" s="23"/>
      <c r="AG238" s="24">
        <f t="shared" si="191"/>
        <v>0</v>
      </c>
      <c r="AH238" s="24" t="str">
        <f t="shared" si="216"/>
        <v/>
      </c>
      <c r="AI238" s="42" t="str">
        <f t="shared" si="213"/>
        <v/>
      </c>
      <c r="AJ238" s="42" t="str">
        <f t="shared" si="217"/>
        <v/>
      </c>
      <c r="AK238" s="42" t="str">
        <f t="shared" si="218"/>
        <v/>
      </c>
      <c r="AL238" s="24" t="str">
        <f t="shared" si="219"/>
        <v/>
      </c>
      <c r="AM238" s="36" t="str">
        <f t="shared" si="192"/>
        <v/>
      </c>
      <c r="AN238" s="59"/>
    </row>
    <row r="239" spans="1:40" x14ac:dyDescent="0.25">
      <c r="A239" s="2" t="s">
        <v>215</v>
      </c>
      <c r="B239" s="13" t="s">
        <v>163</v>
      </c>
      <c r="C239" s="13" t="s">
        <v>216</v>
      </c>
      <c r="D239" s="16"/>
      <c r="E239" s="15"/>
      <c r="F239" s="13"/>
      <c r="G239" s="15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7">
        <f t="shared" si="214"/>
        <v>0</v>
      </c>
      <c r="X239" s="26"/>
      <c r="Y239" s="26"/>
      <c r="Z239" s="26"/>
      <c r="AA239" s="26"/>
      <c r="AB239" s="26"/>
      <c r="AC239" s="26"/>
      <c r="AD239" s="26"/>
      <c r="AE239" s="35" t="str">
        <f t="shared" si="215"/>
        <v/>
      </c>
      <c r="AF239" s="23"/>
      <c r="AG239" s="24">
        <f t="shared" si="191"/>
        <v>0</v>
      </c>
      <c r="AH239" s="24" t="str">
        <f t="shared" si="216"/>
        <v/>
      </c>
      <c r="AI239" s="42" t="str">
        <f t="shared" si="213"/>
        <v/>
      </c>
      <c r="AJ239" s="42" t="str">
        <f t="shared" si="217"/>
        <v/>
      </c>
      <c r="AK239" s="42" t="str">
        <f t="shared" si="218"/>
        <v/>
      </c>
      <c r="AL239" s="24" t="str">
        <f t="shared" si="219"/>
        <v/>
      </c>
      <c r="AM239" s="36" t="str">
        <f t="shared" si="192"/>
        <v/>
      </c>
      <c r="AN239" s="59"/>
    </row>
    <row r="240" spans="1:40" x14ac:dyDescent="0.25">
      <c r="A240" s="2" t="s">
        <v>217</v>
      </c>
      <c r="B240" s="13" t="s">
        <v>163</v>
      </c>
      <c r="C240" s="13" t="s">
        <v>699</v>
      </c>
      <c r="D240" s="16"/>
      <c r="E240" s="15"/>
      <c r="F240" s="13"/>
      <c r="G240" s="15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7">
        <f t="shared" si="214"/>
        <v>0</v>
      </c>
      <c r="X240" s="26"/>
      <c r="Y240" s="26"/>
      <c r="Z240" s="26"/>
      <c r="AA240" s="26"/>
      <c r="AB240" s="26"/>
      <c r="AC240" s="26"/>
      <c r="AD240" s="26"/>
      <c r="AE240" s="35" t="str">
        <f t="shared" si="215"/>
        <v/>
      </c>
      <c r="AF240" s="23"/>
      <c r="AG240" s="24">
        <f t="shared" si="191"/>
        <v>0</v>
      </c>
      <c r="AH240" s="24" t="str">
        <f t="shared" si="216"/>
        <v/>
      </c>
      <c r="AI240" s="42" t="str">
        <f t="shared" si="213"/>
        <v/>
      </c>
      <c r="AJ240" s="42" t="str">
        <f t="shared" si="217"/>
        <v/>
      </c>
      <c r="AK240" s="42" t="str">
        <f t="shared" si="218"/>
        <v/>
      </c>
      <c r="AL240" s="24" t="str">
        <f t="shared" si="219"/>
        <v/>
      </c>
      <c r="AM240" s="36" t="str">
        <f t="shared" si="192"/>
        <v/>
      </c>
      <c r="AN240" s="59"/>
    </row>
    <row r="241" spans="1:40" x14ac:dyDescent="0.25">
      <c r="A241" s="2" t="s">
        <v>413</v>
      </c>
      <c r="B241" s="4" t="s">
        <v>164</v>
      </c>
      <c r="C241" s="4">
        <v>548019</v>
      </c>
      <c r="D241" s="16"/>
      <c r="E241" s="15"/>
      <c r="F241" s="4"/>
      <c r="G241" s="15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7">
        <f t="shared" si="214"/>
        <v>0</v>
      </c>
      <c r="X241" s="26"/>
      <c r="Y241" s="26"/>
      <c r="Z241" s="26"/>
      <c r="AA241" s="26"/>
      <c r="AB241" s="26"/>
      <c r="AC241" s="26"/>
      <c r="AD241" s="26"/>
      <c r="AE241" s="35" t="str">
        <f t="shared" si="215"/>
        <v/>
      </c>
      <c r="AF241" s="23"/>
      <c r="AG241" s="24">
        <f t="shared" si="191"/>
        <v>0</v>
      </c>
      <c r="AH241" s="24" t="str">
        <f t="shared" si="216"/>
        <v/>
      </c>
      <c r="AI241" s="42" t="str">
        <f t="shared" si="213"/>
        <v/>
      </c>
      <c r="AJ241" s="42" t="str">
        <f t="shared" si="217"/>
        <v/>
      </c>
      <c r="AK241" s="42" t="str">
        <f t="shared" si="218"/>
        <v/>
      </c>
      <c r="AL241" s="24" t="str">
        <f t="shared" si="219"/>
        <v/>
      </c>
      <c r="AM241" s="36" t="str">
        <f t="shared" si="192"/>
        <v/>
      </c>
      <c r="AN241" s="59"/>
    </row>
    <row r="242" spans="1:40" x14ac:dyDescent="0.25">
      <c r="A242" s="2" t="s">
        <v>412</v>
      </c>
      <c r="B242" s="4" t="s">
        <v>164</v>
      </c>
      <c r="C242" s="4">
        <v>547119</v>
      </c>
      <c r="D242" s="16"/>
      <c r="E242" s="15"/>
      <c r="F242" s="4"/>
      <c r="G242" s="1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7">
        <f t="shared" si="214"/>
        <v>0</v>
      </c>
      <c r="X242" s="26"/>
      <c r="Y242" s="26"/>
      <c r="Z242" s="26"/>
      <c r="AA242" s="26"/>
      <c r="AB242" s="26"/>
      <c r="AC242" s="26"/>
      <c r="AD242" s="26"/>
      <c r="AE242" s="35" t="str">
        <f t="shared" si="215"/>
        <v/>
      </c>
      <c r="AF242" s="23">
        <v>10</v>
      </c>
      <c r="AG242" s="24">
        <f t="shared" si="191"/>
        <v>3.333333333333333</v>
      </c>
      <c r="AH242" s="24" t="str">
        <f t="shared" si="216"/>
        <v/>
      </c>
      <c r="AI242" s="42" t="str">
        <f t="shared" si="213"/>
        <v/>
      </c>
      <c r="AJ242" s="42" t="str">
        <f t="shared" si="217"/>
        <v/>
      </c>
      <c r="AK242" s="42" t="str">
        <f t="shared" si="218"/>
        <v/>
      </c>
      <c r="AL242" s="24" t="str">
        <f t="shared" si="219"/>
        <v/>
      </c>
      <c r="AM242" s="36" t="str">
        <f>IF(OR(W242&gt;0,AN242="x",AN242&gt;0.1),"x","")</f>
        <v>x</v>
      </c>
      <c r="AN242" s="59">
        <v>39.97</v>
      </c>
    </row>
    <row r="243" spans="1:40" x14ac:dyDescent="0.25">
      <c r="A243" s="2" t="s">
        <v>415</v>
      </c>
      <c r="B243" s="15" t="s">
        <v>164</v>
      </c>
      <c r="C243" s="15">
        <v>547519</v>
      </c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7">
        <f t="shared" si="214"/>
        <v>0</v>
      </c>
      <c r="X243" s="26"/>
      <c r="Y243" s="26"/>
      <c r="Z243" s="26"/>
      <c r="AA243" s="26"/>
      <c r="AB243" s="26"/>
      <c r="AC243" s="26"/>
      <c r="AD243" s="26"/>
      <c r="AE243" s="35" t="str">
        <f t="shared" si="215"/>
        <v/>
      </c>
      <c r="AF243" s="23"/>
      <c r="AG243" s="24">
        <f t="shared" si="191"/>
        <v>0</v>
      </c>
      <c r="AH243" s="24" t="str">
        <f t="shared" si="216"/>
        <v/>
      </c>
      <c r="AI243" s="42" t="str">
        <f t="shared" si="213"/>
        <v/>
      </c>
      <c r="AJ243" s="42" t="str">
        <f t="shared" si="217"/>
        <v/>
      </c>
      <c r="AK243" s="42" t="str">
        <f t="shared" si="218"/>
        <v/>
      </c>
      <c r="AL243" s="24" t="str">
        <f t="shared" si="219"/>
        <v/>
      </c>
      <c r="AM243" s="36" t="str">
        <f t="shared" ref="AM243:AM306" si="220">IF(OR(W243&gt;0,AN243="x",AN243&gt;0.1),"x","")</f>
        <v/>
      </c>
      <c r="AN243" s="59"/>
    </row>
    <row r="244" spans="1:40" x14ac:dyDescent="0.25">
      <c r="A244" s="2" t="s">
        <v>414</v>
      </c>
      <c r="B244" s="15" t="s">
        <v>164</v>
      </c>
      <c r="C244" s="15">
        <v>548519</v>
      </c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7">
        <f t="shared" si="214"/>
        <v>0</v>
      </c>
      <c r="X244" s="26"/>
      <c r="Y244" s="26"/>
      <c r="Z244" s="26"/>
      <c r="AA244" s="26"/>
      <c r="AB244" s="26"/>
      <c r="AC244" s="26"/>
      <c r="AD244" s="26"/>
      <c r="AE244" s="35" t="str">
        <f t="shared" si="215"/>
        <v/>
      </c>
      <c r="AF244" s="23"/>
      <c r="AG244" s="24">
        <f t="shared" si="191"/>
        <v>0</v>
      </c>
      <c r="AH244" s="24" t="str">
        <f t="shared" si="216"/>
        <v/>
      </c>
      <c r="AI244" s="42" t="str">
        <f t="shared" si="213"/>
        <v/>
      </c>
      <c r="AJ244" s="42" t="str">
        <f t="shared" si="217"/>
        <v/>
      </c>
      <c r="AK244" s="42" t="str">
        <f t="shared" si="218"/>
        <v/>
      </c>
      <c r="AL244" s="24" t="str">
        <f t="shared" si="219"/>
        <v/>
      </c>
      <c r="AM244" s="36" t="str">
        <f t="shared" si="220"/>
        <v/>
      </c>
      <c r="AN244" s="59"/>
    </row>
    <row r="245" spans="1:40" x14ac:dyDescent="0.25">
      <c r="A245" s="2" t="s">
        <v>416</v>
      </c>
      <c r="B245" s="15" t="s">
        <v>164</v>
      </c>
      <c r="C245" s="15">
        <v>548001</v>
      </c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7">
        <f t="shared" si="214"/>
        <v>0</v>
      </c>
      <c r="X245" s="26"/>
      <c r="Y245" s="26"/>
      <c r="Z245" s="26"/>
      <c r="AA245" s="26"/>
      <c r="AB245" s="26"/>
      <c r="AC245" s="26"/>
      <c r="AD245" s="26"/>
      <c r="AE245" s="35" t="str">
        <f t="shared" si="215"/>
        <v/>
      </c>
      <c r="AF245" s="23"/>
      <c r="AG245" s="24">
        <f t="shared" si="191"/>
        <v>0</v>
      </c>
      <c r="AH245" s="24" t="str">
        <f t="shared" si="216"/>
        <v/>
      </c>
      <c r="AI245" s="42" t="str">
        <f t="shared" si="213"/>
        <v/>
      </c>
      <c r="AJ245" s="42" t="str">
        <f t="shared" si="217"/>
        <v/>
      </c>
      <c r="AK245" s="42" t="str">
        <f t="shared" si="218"/>
        <v/>
      </c>
      <c r="AL245" s="24" t="str">
        <f t="shared" si="219"/>
        <v/>
      </c>
      <c r="AM245" s="36" t="str">
        <f t="shared" si="220"/>
        <v/>
      </c>
      <c r="AN245" s="59"/>
    </row>
    <row r="246" spans="1:40" x14ac:dyDescent="0.25">
      <c r="A246" s="2" t="s">
        <v>410</v>
      </c>
      <c r="B246" s="15" t="s">
        <v>164</v>
      </c>
      <c r="C246" s="15">
        <v>520427</v>
      </c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7">
        <f t="shared" si="214"/>
        <v>0</v>
      </c>
      <c r="X246" s="26"/>
      <c r="Y246" s="26"/>
      <c r="Z246" s="26"/>
      <c r="AA246" s="26"/>
      <c r="AB246" s="26"/>
      <c r="AC246" s="26"/>
      <c r="AD246" s="26"/>
      <c r="AE246" s="35" t="str">
        <f t="shared" si="215"/>
        <v/>
      </c>
      <c r="AF246" s="23">
        <v>5</v>
      </c>
      <c r="AG246" s="24">
        <f t="shared" si="191"/>
        <v>1.6666666666666665</v>
      </c>
      <c r="AH246" s="24" t="str">
        <f t="shared" si="216"/>
        <v/>
      </c>
      <c r="AI246" s="42" t="str">
        <f t="shared" si="213"/>
        <v/>
      </c>
      <c r="AJ246" s="42" t="str">
        <f t="shared" si="217"/>
        <v/>
      </c>
      <c r="AK246" s="42" t="str">
        <f t="shared" si="218"/>
        <v/>
      </c>
      <c r="AL246" s="24" t="str">
        <f t="shared" si="219"/>
        <v/>
      </c>
      <c r="AM246" s="36" t="str">
        <f t="shared" si="220"/>
        <v/>
      </c>
      <c r="AN246" s="59"/>
    </row>
    <row r="247" spans="1:40" x14ac:dyDescent="0.25">
      <c r="A247" s="2" t="s">
        <v>411</v>
      </c>
      <c r="B247" s="15" t="s">
        <v>164</v>
      </c>
      <c r="C247" s="15">
        <v>520619</v>
      </c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7">
        <f t="shared" si="214"/>
        <v>0</v>
      </c>
      <c r="X247" s="26"/>
      <c r="Y247" s="26"/>
      <c r="Z247" s="26"/>
      <c r="AA247" s="26"/>
      <c r="AB247" s="26"/>
      <c r="AC247" s="26"/>
      <c r="AD247" s="26"/>
      <c r="AE247" s="35" t="str">
        <f t="shared" si="215"/>
        <v/>
      </c>
      <c r="AF247" s="23">
        <v>5</v>
      </c>
      <c r="AG247" s="24">
        <f t="shared" si="191"/>
        <v>1.6666666666666665</v>
      </c>
      <c r="AH247" s="24" t="str">
        <f t="shared" si="216"/>
        <v/>
      </c>
      <c r="AI247" s="42" t="str">
        <f t="shared" si="213"/>
        <v/>
      </c>
      <c r="AJ247" s="42" t="str">
        <f t="shared" si="217"/>
        <v/>
      </c>
      <c r="AK247" s="42" t="str">
        <f t="shared" si="218"/>
        <v/>
      </c>
      <c r="AL247" s="24" t="str">
        <f t="shared" si="219"/>
        <v/>
      </c>
      <c r="AM247" s="36" t="str">
        <f t="shared" si="220"/>
        <v/>
      </c>
      <c r="AN247" s="59"/>
    </row>
    <row r="248" spans="1:40" x14ac:dyDescent="0.25">
      <c r="A248" s="2" t="s">
        <v>422</v>
      </c>
      <c r="B248" s="15" t="s">
        <v>418</v>
      </c>
      <c r="C248" s="17" t="s">
        <v>687</v>
      </c>
      <c r="D248" s="17"/>
      <c r="E248" s="17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7">
        <f t="shared" si="214"/>
        <v>0</v>
      </c>
      <c r="X248" s="26"/>
      <c r="Y248" s="26"/>
      <c r="Z248" s="26"/>
      <c r="AA248" s="26"/>
      <c r="AB248" s="26"/>
      <c r="AC248" s="26"/>
      <c r="AD248" s="26"/>
      <c r="AE248" s="35" t="str">
        <f t="shared" si="215"/>
        <v/>
      </c>
      <c r="AF248" s="23"/>
      <c r="AG248" s="24">
        <f t="shared" si="191"/>
        <v>0</v>
      </c>
      <c r="AH248" s="24" t="str">
        <f t="shared" si="216"/>
        <v/>
      </c>
      <c r="AI248" s="42" t="str">
        <f t="shared" si="213"/>
        <v/>
      </c>
      <c r="AJ248" s="42" t="str">
        <f t="shared" si="217"/>
        <v/>
      </c>
      <c r="AK248" s="42" t="str">
        <f t="shared" si="218"/>
        <v/>
      </c>
      <c r="AL248" s="24" t="str">
        <f t="shared" si="219"/>
        <v/>
      </c>
      <c r="AM248" s="36" t="str">
        <f t="shared" si="220"/>
        <v/>
      </c>
      <c r="AN248" s="59"/>
    </row>
    <row r="249" spans="1:40" x14ac:dyDescent="0.25">
      <c r="A249" s="2" t="s">
        <v>417</v>
      </c>
      <c r="B249" s="15" t="s">
        <v>418</v>
      </c>
      <c r="C249" s="17" t="s">
        <v>419</v>
      </c>
      <c r="D249" s="17"/>
      <c r="E249" s="17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7">
        <f t="shared" si="214"/>
        <v>0</v>
      </c>
      <c r="X249" s="26"/>
      <c r="Y249" s="26"/>
      <c r="Z249" s="26"/>
      <c r="AA249" s="26"/>
      <c r="AB249" s="26"/>
      <c r="AC249" s="26"/>
      <c r="AD249" s="26"/>
      <c r="AE249" s="35" t="str">
        <f t="shared" si="215"/>
        <v/>
      </c>
      <c r="AF249" s="23"/>
      <c r="AG249" s="24">
        <f t="shared" si="191"/>
        <v>0</v>
      </c>
      <c r="AH249" s="24" t="str">
        <f t="shared" si="216"/>
        <v/>
      </c>
      <c r="AI249" s="42" t="str">
        <f t="shared" si="213"/>
        <v/>
      </c>
      <c r="AJ249" s="42" t="str">
        <f t="shared" si="217"/>
        <v/>
      </c>
      <c r="AK249" s="42" t="str">
        <f t="shared" si="218"/>
        <v/>
      </c>
      <c r="AL249" s="24" t="str">
        <f t="shared" si="219"/>
        <v/>
      </c>
      <c r="AM249" s="36" t="str">
        <f t="shared" si="220"/>
        <v/>
      </c>
      <c r="AN249" s="59"/>
    </row>
    <row r="250" spans="1:40" x14ac:dyDescent="0.25">
      <c r="A250" s="2" t="s">
        <v>420</v>
      </c>
      <c r="B250" s="15" t="s">
        <v>418</v>
      </c>
      <c r="C250" s="17" t="s">
        <v>421</v>
      </c>
      <c r="D250" s="17"/>
      <c r="E250" s="17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7">
        <f t="shared" si="214"/>
        <v>0</v>
      </c>
      <c r="X250" s="26"/>
      <c r="Y250" s="26"/>
      <c r="Z250" s="26"/>
      <c r="AA250" s="26"/>
      <c r="AB250" s="26"/>
      <c r="AC250" s="26"/>
      <c r="AD250" s="26"/>
      <c r="AE250" s="35" t="str">
        <f t="shared" si="215"/>
        <v/>
      </c>
      <c r="AF250" s="23"/>
      <c r="AG250" s="24">
        <f t="shared" si="191"/>
        <v>0</v>
      </c>
      <c r="AH250" s="24" t="str">
        <f t="shared" si="216"/>
        <v/>
      </c>
      <c r="AI250" s="42" t="str">
        <f t="shared" si="213"/>
        <v/>
      </c>
      <c r="AJ250" s="42" t="str">
        <f t="shared" si="217"/>
        <v/>
      </c>
      <c r="AK250" s="42" t="str">
        <f t="shared" si="218"/>
        <v/>
      </c>
      <c r="AL250" s="24" t="str">
        <f t="shared" si="219"/>
        <v/>
      </c>
      <c r="AM250" s="36" t="str">
        <f t="shared" si="220"/>
        <v/>
      </c>
      <c r="AN250" s="59"/>
    </row>
    <row r="251" spans="1:40" x14ac:dyDescent="0.25">
      <c r="A251" s="2" t="s">
        <v>457</v>
      </c>
      <c r="B251" s="4" t="s">
        <v>458</v>
      </c>
      <c r="C251" s="17" t="s">
        <v>459</v>
      </c>
      <c r="D251" s="17"/>
      <c r="E251" s="17"/>
      <c r="F251" s="4"/>
      <c r="G251" s="15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7">
        <f t="shared" si="214"/>
        <v>0</v>
      </c>
      <c r="X251" s="26"/>
      <c r="Y251" s="26"/>
      <c r="Z251" s="26"/>
      <c r="AA251" s="26"/>
      <c r="AB251" s="26"/>
      <c r="AC251" s="26"/>
      <c r="AD251" s="26"/>
      <c r="AE251" s="35" t="str">
        <f t="shared" si="215"/>
        <v/>
      </c>
      <c r="AF251" s="23">
        <v>45</v>
      </c>
      <c r="AG251" s="24">
        <f t="shared" si="191"/>
        <v>15</v>
      </c>
      <c r="AH251" s="24" t="str">
        <f t="shared" si="216"/>
        <v/>
      </c>
      <c r="AI251" s="42" t="str">
        <f t="shared" si="213"/>
        <v/>
      </c>
      <c r="AJ251" s="42" t="str">
        <f t="shared" si="217"/>
        <v/>
      </c>
      <c r="AK251" s="42" t="str">
        <f t="shared" si="218"/>
        <v/>
      </c>
      <c r="AL251" s="24" t="str">
        <f t="shared" si="219"/>
        <v/>
      </c>
      <c r="AM251" s="36" t="str">
        <f t="shared" si="220"/>
        <v/>
      </c>
      <c r="AN251" s="59"/>
    </row>
    <row r="252" spans="1:40" x14ac:dyDescent="0.25">
      <c r="A252" s="3" t="s">
        <v>85</v>
      </c>
      <c r="B252" s="12" t="s">
        <v>697</v>
      </c>
      <c r="C252" s="12"/>
      <c r="D252" s="12"/>
      <c r="E252" s="1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29"/>
      <c r="X252" s="56"/>
      <c r="Y252" s="56"/>
      <c r="Z252" s="56"/>
      <c r="AA252" s="56"/>
      <c r="AB252" s="56"/>
      <c r="AC252" s="56"/>
      <c r="AD252" s="56"/>
      <c r="AE252" s="29"/>
      <c r="AF252" s="29"/>
      <c r="AG252" s="29"/>
      <c r="AH252" s="29"/>
      <c r="AI252" s="29"/>
      <c r="AJ252" s="29"/>
      <c r="AK252" s="8"/>
      <c r="AL252" s="29"/>
      <c r="AM252" s="29"/>
      <c r="AN252" s="29"/>
    </row>
    <row r="253" spans="1:40" x14ac:dyDescent="0.25">
      <c r="A253" s="2" t="s">
        <v>87</v>
      </c>
      <c r="B253" s="4" t="s">
        <v>321</v>
      </c>
      <c r="C253" s="4" t="s">
        <v>527</v>
      </c>
      <c r="D253" s="16"/>
      <c r="E253" s="15"/>
      <c r="F253" s="4"/>
      <c r="G253" s="15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7">
        <f t="shared" ref="W253:W271" si="221">SUM(F253:V253)</f>
        <v>0</v>
      </c>
      <c r="X253" s="26"/>
      <c r="Y253" s="26"/>
      <c r="Z253" s="26"/>
      <c r="AA253" s="26"/>
      <c r="AB253" s="26"/>
      <c r="AC253" s="26"/>
      <c r="AD253" s="26"/>
      <c r="AE253" s="35" t="str">
        <f t="shared" ref="AE253:AE271" si="222">IF(W253&gt;0,MIN(X253:AD253)*$AE$2,"")</f>
        <v/>
      </c>
      <c r="AF253" s="23">
        <v>7</v>
      </c>
      <c r="AG253" s="24">
        <f t="shared" si="191"/>
        <v>2.333333333333333</v>
      </c>
      <c r="AH253" s="24" t="str">
        <f t="shared" ref="AH253:AH271" si="223">IF(W253&gt;0,MIN(X253:AD253)+AE253+AG253,"")</f>
        <v/>
      </c>
      <c r="AI253" s="42" t="str">
        <f t="shared" si="213"/>
        <v/>
      </c>
      <c r="AJ253" s="42" t="str">
        <f t="shared" ref="AJ253:AJ271" si="224">IF(W253&gt;0,W253*AF253*$AG$2,"")</f>
        <v/>
      </c>
      <c r="AK253" s="42" t="str">
        <f t="shared" ref="AK253:AK271" si="225">IF(W253&gt;0,W253*AE253,"")</f>
        <v/>
      </c>
      <c r="AL253" s="24" t="str">
        <f t="shared" ref="AL253:AL271" si="226">IF(W253&gt;0,W253*AH253,"")</f>
        <v/>
      </c>
      <c r="AM253" s="36" t="str">
        <f t="shared" si="220"/>
        <v/>
      </c>
      <c r="AN253" s="59"/>
    </row>
    <row r="254" spans="1:40" x14ac:dyDescent="0.25">
      <c r="A254" s="2" t="s">
        <v>86</v>
      </c>
      <c r="B254" s="4" t="s">
        <v>699</v>
      </c>
      <c r="C254" s="4" t="s">
        <v>699</v>
      </c>
      <c r="D254" s="16"/>
      <c r="E254" s="15"/>
      <c r="F254" s="4"/>
      <c r="G254" s="15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7">
        <f t="shared" si="221"/>
        <v>0</v>
      </c>
      <c r="X254" s="26"/>
      <c r="Y254" s="26"/>
      <c r="Z254" s="26"/>
      <c r="AA254" s="26"/>
      <c r="AB254" s="26"/>
      <c r="AC254" s="26"/>
      <c r="AD254" s="26"/>
      <c r="AE254" s="35" t="str">
        <f t="shared" si="222"/>
        <v/>
      </c>
      <c r="AF254" s="23"/>
      <c r="AG254" s="24">
        <f t="shared" si="191"/>
        <v>0</v>
      </c>
      <c r="AH254" s="24" t="str">
        <f t="shared" si="223"/>
        <v/>
      </c>
      <c r="AI254" s="42" t="str">
        <f t="shared" si="213"/>
        <v/>
      </c>
      <c r="AJ254" s="42" t="str">
        <f t="shared" si="224"/>
        <v/>
      </c>
      <c r="AK254" s="42" t="str">
        <f t="shared" si="225"/>
        <v/>
      </c>
      <c r="AL254" s="24" t="str">
        <f t="shared" si="226"/>
        <v/>
      </c>
      <c r="AM254" s="36" t="str">
        <f t="shared" si="220"/>
        <v/>
      </c>
      <c r="AN254" s="59"/>
    </row>
    <row r="255" spans="1:40" x14ac:dyDescent="0.25">
      <c r="A255" s="2" t="s">
        <v>88</v>
      </c>
      <c r="B255" s="4" t="s">
        <v>699</v>
      </c>
      <c r="C255" s="4" t="s">
        <v>699</v>
      </c>
      <c r="D255" s="16"/>
      <c r="E255" s="15"/>
      <c r="F255" s="4"/>
      <c r="G255" s="15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7">
        <f t="shared" si="221"/>
        <v>0</v>
      </c>
      <c r="X255" s="26"/>
      <c r="Y255" s="26"/>
      <c r="Z255" s="26"/>
      <c r="AA255" s="26"/>
      <c r="AB255" s="26"/>
      <c r="AC255" s="26"/>
      <c r="AD255" s="26"/>
      <c r="AE255" s="35" t="str">
        <f t="shared" si="222"/>
        <v/>
      </c>
      <c r="AF255" s="23"/>
      <c r="AG255" s="24">
        <f t="shared" si="191"/>
        <v>0</v>
      </c>
      <c r="AH255" s="24" t="str">
        <f t="shared" si="223"/>
        <v/>
      </c>
      <c r="AI255" s="42" t="str">
        <f t="shared" si="213"/>
        <v/>
      </c>
      <c r="AJ255" s="42" t="str">
        <f t="shared" si="224"/>
        <v/>
      </c>
      <c r="AK255" s="42" t="str">
        <f t="shared" si="225"/>
        <v/>
      </c>
      <c r="AL255" s="24" t="str">
        <f t="shared" si="226"/>
        <v/>
      </c>
      <c r="AM255" s="36" t="str">
        <f t="shared" si="220"/>
        <v/>
      </c>
      <c r="AN255" s="59"/>
    </row>
    <row r="256" spans="1:40" x14ac:dyDescent="0.25">
      <c r="A256" s="2" t="s">
        <v>89</v>
      </c>
      <c r="B256" s="4" t="s">
        <v>699</v>
      </c>
      <c r="C256" s="4" t="s">
        <v>699</v>
      </c>
      <c r="D256" s="16"/>
      <c r="E256" s="15"/>
      <c r="F256" s="4"/>
      <c r="G256" s="15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7">
        <f t="shared" si="221"/>
        <v>0</v>
      </c>
      <c r="X256" s="26"/>
      <c r="Y256" s="26"/>
      <c r="Z256" s="26"/>
      <c r="AA256" s="26"/>
      <c r="AB256" s="26"/>
      <c r="AC256" s="26"/>
      <c r="AD256" s="26"/>
      <c r="AE256" s="35" t="str">
        <f t="shared" si="222"/>
        <v/>
      </c>
      <c r="AF256" s="23"/>
      <c r="AG256" s="24">
        <f t="shared" si="191"/>
        <v>0</v>
      </c>
      <c r="AH256" s="24" t="str">
        <f t="shared" si="223"/>
        <v/>
      </c>
      <c r="AI256" s="42" t="str">
        <f t="shared" si="213"/>
        <v/>
      </c>
      <c r="AJ256" s="42" t="str">
        <f t="shared" si="224"/>
        <v/>
      </c>
      <c r="AK256" s="42" t="str">
        <f t="shared" si="225"/>
        <v/>
      </c>
      <c r="AL256" s="24" t="str">
        <f t="shared" si="226"/>
        <v/>
      </c>
      <c r="AM256" s="36" t="str">
        <f t="shared" si="220"/>
        <v/>
      </c>
      <c r="AN256" s="59"/>
    </row>
    <row r="257" spans="1:40" x14ac:dyDescent="0.25">
      <c r="A257" s="2" t="s">
        <v>229</v>
      </c>
      <c r="B257" s="13" t="s">
        <v>163</v>
      </c>
      <c r="C257" s="13" t="s">
        <v>230</v>
      </c>
      <c r="D257" s="16"/>
      <c r="E257" s="15"/>
      <c r="F257" s="13"/>
      <c r="G257" s="15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7">
        <f t="shared" si="221"/>
        <v>0</v>
      </c>
      <c r="X257" s="26"/>
      <c r="Y257" s="26"/>
      <c r="Z257" s="26"/>
      <c r="AA257" s="26"/>
      <c r="AB257" s="26"/>
      <c r="AC257" s="26"/>
      <c r="AD257" s="26"/>
      <c r="AE257" s="35" t="str">
        <f t="shared" si="222"/>
        <v/>
      </c>
      <c r="AF257" s="23"/>
      <c r="AG257" s="24">
        <f t="shared" si="191"/>
        <v>0</v>
      </c>
      <c r="AH257" s="24" t="str">
        <f t="shared" si="223"/>
        <v/>
      </c>
      <c r="AI257" s="42" t="str">
        <f t="shared" si="213"/>
        <v/>
      </c>
      <c r="AJ257" s="42" t="str">
        <f t="shared" si="224"/>
        <v/>
      </c>
      <c r="AK257" s="42" t="str">
        <f t="shared" si="225"/>
        <v/>
      </c>
      <c r="AL257" s="24" t="str">
        <f t="shared" si="226"/>
        <v/>
      </c>
      <c r="AM257" s="36" t="str">
        <f t="shared" si="220"/>
        <v/>
      </c>
      <c r="AN257" s="59"/>
    </row>
    <row r="258" spans="1:40" x14ac:dyDescent="0.25">
      <c r="A258" s="2" t="s">
        <v>90</v>
      </c>
      <c r="B258" s="4" t="s">
        <v>163</v>
      </c>
      <c r="C258" s="4" t="s">
        <v>187</v>
      </c>
      <c r="D258" s="16"/>
      <c r="E258" s="15"/>
      <c r="F258" s="4"/>
      <c r="G258" s="15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7">
        <f t="shared" si="221"/>
        <v>0</v>
      </c>
      <c r="X258" s="26"/>
      <c r="Y258" s="26"/>
      <c r="Z258" s="26"/>
      <c r="AA258" s="26"/>
      <c r="AB258" s="26"/>
      <c r="AC258" s="26"/>
      <c r="AD258" s="26"/>
      <c r="AE258" s="35" t="str">
        <f t="shared" si="222"/>
        <v/>
      </c>
      <c r="AF258" s="23">
        <v>1</v>
      </c>
      <c r="AG258" s="24">
        <f t="shared" si="191"/>
        <v>0.33333333333333331</v>
      </c>
      <c r="AH258" s="24" t="str">
        <f t="shared" si="223"/>
        <v/>
      </c>
      <c r="AI258" s="42" t="str">
        <f t="shared" si="213"/>
        <v/>
      </c>
      <c r="AJ258" s="42" t="str">
        <f t="shared" si="224"/>
        <v/>
      </c>
      <c r="AK258" s="42" t="str">
        <f t="shared" si="225"/>
        <v/>
      </c>
      <c r="AL258" s="24" t="str">
        <f t="shared" si="226"/>
        <v/>
      </c>
      <c r="AM258" s="36" t="str">
        <f t="shared" si="220"/>
        <v/>
      </c>
      <c r="AN258" s="59"/>
    </row>
    <row r="259" spans="1:40" x14ac:dyDescent="0.25">
      <c r="A259" s="2" t="s">
        <v>91</v>
      </c>
      <c r="B259" s="4" t="s">
        <v>163</v>
      </c>
      <c r="C259" s="4" t="s">
        <v>188</v>
      </c>
      <c r="D259" s="16"/>
      <c r="E259" s="15"/>
      <c r="F259" s="4"/>
      <c r="G259" s="15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7">
        <f t="shared" si="221"/>
        <v>0</v>
      </c>
      <c r="X259" s="26"/>
      <c r="Y259" s="26"/>
      <c r="Z259" s="26"/>
      <c r="AA259" s="26"/>
      <c r="AB259" s="26"/>
      <c r="AC259" s="26"/>
      <c r="AD259" s="26"/>
      <c r="AE259" s="35" t="str">
        <f t="shared" si="222"/>
        <v/>
      </c>
      <c r="AF259" s="23"/>
      <c r="AG259" s="24">
        <f t="shared" si="191"/>
        <v>0</v>
      </c>
      <c r="AH259" s="24" t="str">
        <f t="shared" si="223"/>
        <v/>
      </c>
      <c r="AI259" s="42" t="str">
        <f t="shared" si="213"/>
        <v/>
      </c>
      <c r="AJ259" s="42" t="str">
        <f t="shared" si="224"/>
        <v/>
      </c>
      <c r="AK259" s="42" t="str">
        <f t="shared" si="225"/>
        <v/>
      </c>
      <c r="AL259" s="24" t="str">
        <f t="shared" si="226"/>
        <v/>
      </c>
      <c r="AM259" s="36" t="str">
        <f t="shared" si="220"/>
        <v/>
      </c>
      <c r="AN259" s="59"/>
    </row>
    <row r="260" spans="1:40" x14ac:dyDescent="0.25">
      <c r="A260" s="2" t="s">
        <v>92</v>
      </c>
      <c r="B260" s="4" t="s">
        <v>163</v>
      </c>
      <c r="C260" s="4" t="s">
        <v>189</v>
      </c>
      <c r="D260" s="16"/>
      <c r="E260" s="15"/>
      <c r="F260" s="4"/>
      <c r="G260" s="15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7">
        <f t="shared" si="221"/>
        <v>0</v>
      </c>
      <c r="X260" s="26"/>
      <c r="Y260" s="26"/>
      <c r="Z260" s="26"/>
      <c r="AA260" s="26"/>
      <c r="AB260" s="26"/>
      <c r="AC260" s="26"/>
      <c r="AD260" s="26"/>
      <c r="AE260" s="35" t="str">
        <f t="shared" si="222"/>
        <v/>
      </c>
      <c r="AF260" s="23"/>
      <c r="AG260" s="24">
        <f t="shared" si="191"/>
        <v>0</v>
      </c>
      <c r="AH260" s="24" t="str">
        <f t="shared" si="223"/>
        <v/>
      </c>
      <c r="AI260" s="42" t="str">
        <f t="shared" si="213"/>
        <v/>
      </c>
      <c r="AJ260" s="42" t="str">
        <f t="shared" si="224"/>
        <v/>
      </c>
      <c r="AK260" s="42" t="str">
        <f t="shared" si="225"/>
        <v/>
      </c>
      <c r="AL260" s="24" t="str">
        <f t="shared" si="226"/>
        <v/>
      </c>
      <c r="AM260" s="36" t="str">
        <f t="shared" si="220"/>
        <v/>
      </c>
      <c r="AN260" s="59"/>
    </row>
    <row r="261" spans="1:40" x14ac:dyDescent="0.25">
      <c r="A261" s="2" t="s">
        <v>93</v>
      </c>
      <c r="B261" s="4" t="s">
        <v>423</v>
      </c>
      <c r="C261" s="15" t="s">
        <v>424</v>
      </c>
      <c r="D261" s="16"/>
      <c r="E261" s="15"/>
      <c r="F261" s="4"/>
      <c r="G261" s="15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7">
        <f t="shared" si="221"/>
        <v>0</v>
      </c>
      <c r="X261" s="26"/>
      <c r="Y261" s="26"/>
      <c r="Z261" s="26"/>
      <c r="AA261" s="26"/>
      <c r="AB261" s="26"/>
      <c r="AC261" s="26"/>
      <c r="AD261" s="26"/>
      <c r="AE261" s="35" t="str">
        <f t="shared" si="222"/>
        <v/>
      </c>
      <c r="AF261" s="23"/>
      <c r="AG261" s="24">
        <f t="shared" si="191"/>
        <v>0</v>
      </c>
      <c r="AH261" s="24" t="str">
        <f t="shared" si="223"/>
        <v/>
      </c>
      <c r="AI261" s="42" t="str">
        <f t="shared" si="213"/>
        <v/>
      </c>
      <c r="AJ261" s="42" t="str">
        <f t="shared" si="224"/>
        <v/>
      </c>
      <c r="AK261" s="42" t="str">
        <f t="shared" si="225"/>
        <v/>
      </c>
      <c r="AL261" s="24" t="str">
        <f t="shared" si="226"/>
        <v/>
      </c>
      <c r="AM261" s="36" t="str">
        <f t="shared" si="220"/>
        <v/>
      </c>
      <c r="AN261" s="59"/>
    </row>
    <row r="262" spans="1:40" x14ac:dyDescent="0.25">
      <c r="A262" s="2" t="s">
        <v>94</v>
      </c>
      <c r="B262" s="15" t="s">
        <v>423</v>
      </c>
      <c r="C262" s="4" t="s">
        <v>425</v>
      </c>
      <c r="D262" s="16"/>
      <c r="E262" s="15"/>
      <c r="F262" s="4"/>
      <c r="G262" s="15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7">
        <f t="shared" si="221"/>
        <v>0</v>
      </c>
      <c r="X262" s="26"/>
      <c r="Y262" s="26"/>
      <c r="Z262" s="26"/>
      <c r="AA262" s="26"/>
      <c r="AB262" s="26"/>
      <c r="AC262" s="26"/>
      <c r="AD262" s="26"/>
      <c r="AE262" s="35" t="str">
        <f t="shared" si="222"/>
        <v/>
      </c>
      <c r="AF262" s="23"/>
      <c r="AG262" s="24">
        <f t="shared" si="191"/>
        <v>0</v>
      </c>
      <c r="AH262" s="24" t="str">
        <f t="shared" si="223"/>
        <v/>
      </c>
      <c r="AI262" s="42" t="str">
        <f t="shared" si="213"/>
        <v/>
      </c>
      <c r="AJ262" s="42" t="str">
        <f t="shared" si="224"/>
        <v/>
      </c>
      <c r="AK262" s="42" t="str">
        <f t="shared" si="225"/>
        <v/>
      </c>
      <c r="AL262" s="24" t="str">
        <f t="shared" si="226"/>
        <v/>
      </c>
      <c r="AM262" s="36" t="str">
        <f t="shared" si="220"/>
        <v/>
      </c>
      <c r="AN262" s="59"/>
    </row>
    <row r="263" spans="1:40" x14ac:dyDescent="0.25">
      <c r="A263" s="2" t="s">
        <v>193</v>
      </c>
      <c r="B263" s="4" t="s">
        <v>163</v>
      </c>
      <c r="C263" s="4" t="s">
        <v>194</v>
      </c>
      <c r="D263" s="16"/>
      <c r="E263" s="15"/>
      <c r="F263" s="4"/>
      <c r="G263" s="15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7">
        <f t="shared" si="221"/>
        <v>0</v>
      </c>
      <c r="X263" s="26"/>
      <c r="Y263" s="26"/>
      <c r="Z263" s="26"/>
      <c r="AA263" s="26"/>
      <c r="AB263" s="26"/>
      <c r="AC263" s="26"/>
      <c r="AD263" s="26"/>
      <c r="AE263" s="35" t="str">
        <f t="shared" si="222"/>
        <v/>
      </c>
      <c r="AF263" s="23"/>
      <c r="AG263" s="24">
        <f t="shared" si="191"/>
        <v>0</v>
      </c>
      <c r="AH263" s="24" t="str">
        <f t="shared" si="223"/>
        <v/>
      </c>
      <c r="AI263" s="42" t="str">
        <f t="shared" si="213"/>
        <v/>
      </c>
      <c r="AJ263" s="42" t="str">
        <f t="shared" si="224"/>
        <v/>
      </c>
      <c r="AK263" s="42" t="str">
        <f t="shared" si="225"/>
        <v/>
      </c>
      <c r="AL263" s="24" t="str">
        <f t="shared" si="226"/>
        <v/>
      </c>
      <c r="AM263" s="36" t="str">
        <f t="shared" si="220"/>
        <v/>
      </c>
      <c r="AN263" s="59"/>
    </row>
    <row r="264" spans="1:40" x14ac:dyDescent="0.25">
      <c r="A264" s="2" t="s">
        <v>97</v>
      </c>
      <c r="B264" s="14" t="s">
        <v>231</v>
      </c>
      <c r="C264" s="14" t="s">
        <v>232</v>
      </c>
      <c r="D264" s="16"/>
      <c r="E264" s="15"/>
      <c r="F264" s="14"/>
      <c r="G264" s="15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7">
        <f t="shared" si="221"/>
        <v>0</v>
      </c>
      <c r="X264" s="26"/>
      <c r="Y264" s="26"/>
      <c r="Z264" s="26"/>
      <c r="AA264" s="26"/>
      <c r="AB264" s="26"/>
      <c r="AC264" s="26"/>
      <c r="AD264" s="26"/>
      <c r="AE264" s="35" t="str">
        <f t="shared" si="222"/>
        <v/>
      </c>
      <c r="AF264" s="23"/>
      <c r="AG264" s="24">
        <f t="shared" si="191"/>
        <v>0</v>
      </c>
      <c r="AH264" s="24" t="str">
        <f t="shared" si="223"/>
        <v/>
      </c>
      <c r="AI264" s="42" t="str">
        <f t="shared" si="213"/>
        <v/>
      </c>
      <c r="AJ264" s="42" t="str">
        <f t="shared" si="224"/>
        <v/>
      </c>
      <c r="AK264" s="42" t="str">
        <f t="shared" si="225"/>
        <v/>
      </c>
      <c r="AL264" s="24" t="str">
        <f t="shared" si="226"/>
        <v/>
      </c>
      <c r="AM264" s="36" t="str">
        <f t="shared" si="220"/>
        <v/>
      </c>
      <c r="AN264" s="59"/>
    </row>
    <row r="265" spans="1:40" x14ac:dyDescent="0.25">
      <c r="A265" s="2" t="s">
        <v>324</v>
      </c>
      <c r="B265" s="4" t="s">
        <v>323</v>
      </c>
      <c r="C265" s="4" t="s">
        <v>325</v>
      </c>
      <c r="D265" s="16"/>
      <c r="E265" s="15"/>
      <c r="F265" s="4"/>
      <c r="G265" s="15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7">
        <f t="shared" si="221"/>
        <v>0</v>
      </c>
      <c r="X265" s="26"/>
      <c r="Y265" s="26"/>
      <c r="Z265" s="26"/>
      <c r="AA265" s="26"/>
      <c r="AB265" s="26"/>
      <c r="AC265" s="26"/>
      <c r="AD265" s="26"/>
      <c r="AE265" s="35" t="str">
        <f t="shared" si="222"/>
        <v/>
      </c>
      <c r="AF265" s="23"/>
      <c r="AG265" s="24">
        <f t="shared" si="191"/>
        <v>0</v>
      </c>
      <c r="AH265" s="24" t="str">
        <f t="shared" si="223"/>
        <v/>
      </c>
      <c r="AI265" s="42" t="str">
        <f t="shared" si="213"/>
        <v/>
      </c>
      <c r="AJ265" s="42" t="str">
        <f t="shared" si="224"/>
        <v/>
      </c>
      <c r="AK265" s="42" t="str">
        <f t="shared" si="225"/>
        <v/>
      </c>
      <c r="AL265" s="24" t="str">
        <f t="shared" si="226"/>
        <v/>
      </c>
      <c r="AM265" s="36" t="str">
        <f t="shared" si="220"/>
        <v/>
      </c>
      <c r="AN265" s="59"/>
    </row>
    <row r="266" spans="1:40" x14ac:dyDescent="0.25">
      <c r="A266" s="2" t="s">
        <v>326</v>
      </c>
      <c r="B266" s="14" t="s">
        <v>163</v>
      </c>
      <c r="C266" s="14" t="s">
        <v>328</v>
      </c>
      <c r="D266" s="16"/>
      <c r="E266" s="15"/>
      <c r="F266" s="14"/>
      <c r="G266" s="15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7">
        <f t="shared" si="221"/>
        <v>0</v>
      </c>
      <c r="X266" s="26"/>
      <c r="Y266" s="26"/>
      <c r="Z266" s="26"/>
      <c r="AA266" s="26"/>
      <c r="AB266" s="26"/>
      <c r="AC266" s="26"/>
      <c r="AD266" s="26"/>
      <c r="AE266" s="35" t="str">
        <f t="shared" si="222"/>
        <v/>
      </c>
      <c r="AF266" s="23"/>
      <c r="AG266" s="24">
        <f t="shared" si="191"/>
        <v>0</v>
      </c>
      <c r="AH266" s="24" t="str">
        <f t="shared" si="223"/>
        <v/>
      </c>
      <c r="AI266" s="42" t="str">
        <f t="shared" si="213"/>
        <v/>
      </c>
      <c r="AJ266" s="42" t="str">
        <f t="shared" si="224"/>
        <v/>
      </c>
      <c r="AK266" s="42" t="str">
        <f t="shared" si="225"/>
        <v/>
      </c>
      <c r="AL266" s="24" t="str">
        <f t="shared" si="226"/>
        <v/>
      </c>
      <c r="AM266" s="36" t="str">
        <f t="shared" si="220"/>
        <v/>
      </c>
      <c r="AN266" s="59"/>
    </row>
    <row r="267" spans="1:40" x14ac:dyDescent="0.25">
      <c r="A267" s="2" t="s">
        <v>327</v>
      </c>
      <c r="B267" s="14" t="s">
        <v>163</v>
      </c>
      <c r="C267" s="14" t="s">
        <v>331</v>
      </c>
      <c r="D267" s="16"/>
      <c r="E267" s="15"/>
      <c r="F267" s="14"/>
      <c r="G267" s="15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7">
        <f t="shared" si="221"/>
        <v>0</v>
      </c>
      <c r="X267" s="26"/>
      <c r="Y267" s="26"/>
      <c r="Z267" s="26"/>
      <c r="AA267" s="26"/>
      <c r="AB267" s="26"/>
      <c r="AC267" s="26"/>
      <c r="AD267" s="26"/>
      <c r="AE267" s="35" t="str">
        <f t="shared" si="222"/>
        <v/>
      </c>
      <c r="AF267" s="23"/>
      <c r="AG267" s="24">
        <f t="shared" si="191"/>
        <v>0</v>
      </c>
      <c r="AH267" s="24" t="str">
        <f t="shared" si="223"/>
        <v/>
      </c>
      <c r="AI267" s="42" t="str">
        <f t="shared" si="213"/>
        <v/>
      </c>
      <c r="AJ267" s="42" t="str">
        <f t="shared" si="224"/>
        <v/>
      </c>
      <c r="AK267" s="42" t="str">
        <f t="shared" si="225"/>
        <v/>
      </c>
      <c r="AL267" s="24" t="str">
        <f t="shared" si="226"/>
        <v/>
      </c>
      <c r="AM267" s="36" t="str">
        <f t="shared" si="220"/>
        <v/>
      </c>
      <c r="AN267" s="59"/>
    </row>
    <row r="268" spans="1:40" x14ac:dyDescent="0.25">
      <c r="A268" s="2" t="s">
        <v>329</v>
      </c>
      <c r="B268" s="4" t="s">
        <v>163</v>
      </c>
      <c r="C268" s="4" t="s">
        <v>330</v>
      </c>
      <c r="D268" s="16"/>
      <c r="E268" s="15"/>
      <c r="F268" s="4"/>
      <c r="G268" s="15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7">
        <f t="shared" si="221"/>
        <v>0</v>
      </c>
      <c r="X268" s="26"/>
      <c r="Y268" s="26"/>
      <c r="Z268" s="26"/>
      <c r="AA268" s="26"/>
      <c r="AB268" s="26"/>
      <c r="AC268" s="26"/>
      <c r="AD268" s="26"/>
      <c r="AE268" s="35" t="str">
        <f t="shared" si="222"/>
        <v/>
      </c>
      <c r="AF268" s="23"/>
      <c r="AG268" s="24">
        <f t="shared" ref="AG268:AG331" si="227">IF($AF$4="x",AF268*$AG$2,"0")</f>
        <v>0</v>
      </c>
      <c r="AH268" s="24" t="str">
        <f t="shared" si="223"/>
        <v/>
      </c>
      <c r="AI268" s="42" t="str">
        <f t="shared" si="213"/>
        <v/>
      </c>
      <c r="AJ268" s="42" t="str">
        <f t="shared" si="224"/>
        <v/>
      </c>
      <c r="AK268" s="42" t="str">
        <f t="shared" si="225"/>
        <v/>
      </c>
      <c r="AL268" s="24" t="str">
        <f t="shared" si="226"/>
        <v/>
      </c>
      <c r="AM268" s="36" t="str">
        <f t="shared" si="220"/>
        <v/>
      </c>
      <c r="AN268" s="59"/>
    </row>
    <row r="269" spans="1:40" x14ac:dyDescent="0.25">
      <c r="A269" s="2" t="s">
        <v>117</v>
      </c>
      <c r="B269" s="4" t="s">
        <v>166</v>
      </c>
      <c r="C269" s="4" t="s">
        <v>167</v>
      </c>
      <c r="D269" s="16"/>
      <c r="E269" s="15"/>
      <c r="F269" s="4"/>
      <c r="G269" s="15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7">
        <f t="shared" si="221"/>
        <v>0</v>
      </c>
      <c r="X269" s="26"/>
      <c r="Y269" s="26"/>
      <c r="Z269" s="26"/>
      <c r="AA269" s="26"/>
      <c r="AB269" s="26"/>
      <c r="AC269" s="26"/>
      <c r="AD269" s="26"/>
      <c r="AE269" s="35" t="str">
        <f t="shared" si="222"/>
        <v/>
      </c>
      <c r="AF269" s="23"/>
      <c r="AG269" s="24">
        <f t="shared" si="227"/>
        <v>0</v>
      </c>
      <c r="AH269" s="24" t="str">
        <f t="shared" si="223"/>
        <v/>
      </c>
      <c r="AI269" s="42" t="str">
        <f t="shared" si="213"/>
        <v/>
      </c>
      <c r="AJ269" s="42" t="str">
        <f t="shared" si="224"/>
        <v/>
      </c>
      <c r="AK269" s="42" t="str">
        <f t="shared" si="225"/>
        <v/>
      </c>
      <c r="AL269" s="24" t="str">
        <f t="shared" si="226"/>
        <v/>
      </c>
      <c r="AM269" s="36" t="str">
        <f t="shared" si="220"/>
        <v/>
      </c>
      <c r="AN269" s="59"/>
    </row>
    <row r="270" spans="1:40" x14ac:dyDescent="0.25">
      <c r="A270" s="2" t="s">
        <v>118</v>
      </c>
      <c r="B270" s="14" t="s">
        <v>166</v>
      </c>
      <c r="C270" s="14" t="s">
        <v>168</v>
      </c>
      <c r="D270" s="16"/>
      <c r="E270" s="15"/>
      <c r="F270" s="14"/>
      <c r="G270" s="15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7">
        <f t="shared" si="221"/>
        <v>0</v>
      </c>
      <c r="X270" s="26"/>
      <c r="Y270" s="26"/>
      <c r="Z270" s="26"/>
      <c r="AA270" s="26"/>
      <c r="AB270" s="26"/>
      <c r="AC270" s="26"/>
      <c r="AD270" s="26"/>
      <c r="AE270" s="35" t="str">
        <f t="shared" si="222"/>
        <v/>
      </c>
      <c r="AF270" s="23"/>
      <c r="AG270" s="24">
        <f t="shared" si="227"/>
        <v>0</v>
      </c>
      <c r="AH270" s="24" t="str">
        <f t="shared" si="223"/>
        <v/>
      </c>
      <c r="AI270" s="42" t="str">
        <f t="shared" si="213"/>
        <v/>
      </c>
      <c r="AJ270" s="42" t="str">
        <f t="shared" si="224"/>
        <v/>
      </c>
      <c r="AK270" s="42" t="str">
        <f t="shared" si="225"/>
        <v/>
      </c>
      <c r="AL270" s="24" t="str">
        <f t="shared" si="226"/>
        <v/>
      </c>
      <c r="AM270" s="36" t="str">
        <f t="shared" si="220"/>
        <v/>
      </c>
      <c r="AN270" s="59"/>
    </row>
    <row r="271" spans="1:40" x14ac:dyDescent="0.25">
      <c r="A271" s="2" t="s">
        <v>320</v>
      </c>
      <c r="B271" s="4" t="s">
        <v>321</v>
      </c>
      <c r="C271" s="4" t="s">
        <v>322</v>
      </c>
      <c r="D271" s="16"/>
      <c r="E271" s="15"/>
      <c r="F271" s="4"/>
      <c r="G271" s="15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7">
        <f t="shared" si="221"/>
        <v>0</v>
      </c>
      <c r="X271" s="26"/>
      <c r="Y271" s="26"/>
      <c r="Z271" s="26"/>
      <c r="AA271" s="26"/>
      <c r="AB271" s="26"/>
      <c r="AC271" s="26"/>
      <c r="AD271" s="26"/>
      <c r="AE271" s="35" t="str">
        <f t="shared" si="222"/>
        <v/>
      </c>
      <c r="AF271" s="23"/>
      <c r="AG271" s="24">
        <f t="shared" si="227"/>
        <v>0</v>
      </c>
      <c r="AH271" s="24" t="str">
        <f t="shared" si="223"/>
        <v/>
      </c>
      <c r="AI271" s="42" t="str">
        <f t="shared" si="213"/>
        <v/>
      </c>
      <c r="AJ271" s="42" t="str">
        <f t="shared" si="224"/>
        <v/>
      </c>
      <c r="AK271" s="42" t="str">
        <f t="shared" si="225"/>
        <v/>
      </c>
      <c r="AL271" s="24" t="str">
        <f t="shared" si="226"/>
        <v/>
      </c>
      <c r="AM271" s="36" t="str">
        <f t="shared" si="220"/>
        <v/>
      </c>
      <c r="AN271" s="59"/>
    </row>
    <row r="272" spans="1:40" x14ac:dyDescent="0.25">
      <c r="A272" s="3" t="s">
        <v>39</v>
      </c>
      <c r="B272" s="12" t="s">
        <v>697</v>
      </c>
      <c r="C272" s="12"/>
      <c r="D272" s="12"/>
      <c r="E272" s="1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29"/>
      <c r="X272" s="56"/>
      <c r="Y272" s="56"/>
      <c r="Z272" s="56"/>
      <c r="AA272" s="56"/>
      <c r="AB272" s="56"/>
      <c r="AC272" s="56"/>
      <c r="AD272" s="56"/>
      <c r="AE272" s="29"/>
      <c r="AF272" s="29"/>
      <c r="AG272" s="29"/>
      <c r="AH272" s="29"/>
      <c r="AI272" s="29"/>
      <c r="AJ272" s="29"/>
      <c r="AK272" s="8"/>
      <c r="AL272" s="29"/>
      <c r="AM272" s="29"/>
      <c r="AN272" s="29"/>
    </row>
    <row r="273" spans="1:40" x14ac:dyDescent="0.25">
      <c r="A273" s="2" t="s">
        <v>332</v>
      </c>
      <c r="B273" s="13" t="s">
        <v>169</v>
      </c>
      <c r="C273" s="13" t="s">
        <v>335</v>
      </c>
      <c r="D273" s="16"/>
      <c r="E273" s="15"/>
      <c r="F273" s="13"/>
      <c r="G273" s="15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7">
        <f t="shared" ref="W273:W291" si="228">SUM(F273:V273)</f>
        <v>0</v>
      </c>
      <c r="X273" s="26"/>
      <c r="Y273" s="26"/>
      <c r="Z273" s="26"/>
      <c r="AA273" s="26"/>
      <c r="AB273" s="26"/>
      <c r="AC273" s="26"/>
      <c r="AD273" s="26"/>
      <c r="AE273" s="35" t="str">
        <f t="shared" ref="AE273:AE291" si="229">IF(W273&gt;0,MIN(X273:AD273)*$AE$2,"")</f>
        <v/>
      </c>
      <c r="AF273" s="23"/>
      <c r="AG273" s="24">
        <f t="shared" si="227"/>
        <v>0</v>
      </c>
      <c r="AH273" s="24" t="str">
        <f t="shared" ref="AH273:AH291" si="230">IF(W273&gt;0,MIN(X273:AD273)+AE273+AG273,"")</f>
        <v/>
      </c>
      <c r="AI273" s="42" t="str">
        <f t="shared" si="213"/>
        <v/>
      </c>
      <c r="AJ273" s="42" t="str">
        <f t="shared" ref="AJ273:AJ291" si="231">IF(W273&gt;0,W273*AF273*$AG$2,"")</f>
        <v/>
      </c>
      <c r="AK273" s="42" t="str">
        <f t="shared" ref="AK273:AK291" si="232">IF(W273&gt;0,W273*AE273,"")</f>
        <v/>
      </c>
      <c r="AL273" s="24" t="str">
        <f t="shared" ref="AL273:AL291" si="233">IF(W273&gt;0,W273*AH273,"")</f>
        <v/>
      </c>
      <c r="AM273" s="36" t="str">
        <f t="shared" si="220"/>
        <v/>
      </c>
      <c r="AN273" s="59"/>
    </row>
    <row r="274" spans="1:40" x14ac:dyDescent="0.25">
      <c r="A274" s="2" t="s">
        <v>333</v>
      </c>
      <c r="B274" s="14" t="s">
        <v>169</v>
      </c>
      <c r="C274" s="13" t="s">
        <v>336</v>
      </c>
      <c r="D274" s="16"/>
      <c r="E274" s="15"/>
      <c r="F274" s="13"/>
      <c r="G274" s="15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7">
        <f t="shared" si="228"/>
        <v>0</v>
      </c>
      <c r="X274" s="26"/>
      <c r="Y274" s="26"/>
      <c r="Z274" s="26"/>
      <c r="AA274" s="26"/>
      <c r="AB274" s="26"/>
      <c r="AC274" s="26"/>
      <c r="AD274" s="26"/>
      <c r="AE274" s="35" t="str">
        <f t="shared" si="229"/>
        <v/>
      </c>
      <c r="AF274" s="23"/>
      <c r="AG274" s="24">
        <f t="shared" si="227"/>
        <v>0</v>
      </c>
      <c r="AH274" s="24" t="str">
        <f t="shared" si="230"/>
        <v/>
      </c>
      <c r="AI274" s="42" t="str">
        <f t="shared" si="213"/>
        <v/>
      </c>
      <c r="AJ274" s="42" t="str">
        <f t="shared" si="231"/>
        <v/>
      </c>
      <c r="AK274" s="42" t="str">
        <f t="shared" si="232"/>
        <v/>
      </c>
      <c r="AL274" s="24" t="str">
        <f t="shared" si="233"/>
        <v/>
      </c>
      <c r="AM274" s="36" t="str">
        <f t="shared" si="220"/>
        <v/>
      </c>
      <c r="AN274" s="59"/>
    </row>
    <row r="275" spans="1:40" x14ac:dyDescent="0.25">
      <c r="A275" s="2" t="s">
        <v>334</v>
      </c>
      <c r="B275" s="14" t="s">
        <v>169</v>
      </c>
      <c r="C275" s="14" t="s">
        <v>337</v>
      </c>
      <c r="D275" s="16"/>
      <c r="E275" s="15"/>
      <c r="F275" s="4"/>
      <c r="G275" s="15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7">
        <f t="shared" si="228"/>
        <v>0</v>
      </c>
      <c r="X275" s="26"/>
      <c r="Y275" s="26"/>
      <c r="Z275" s="26"/>
      <c r="AA275" s="26"/>
      <c r="AB275" s="26"/>
      <c r="AC275" s="26"/>
      <c r="AD275" s="26"/>
      <c r="AE275" s="35" t="str">
        <f t="shared" si="229"/>
        <v/>
      </c>
      <c r="AF275" s="23"/>
      <c r="AG275" s="24">
        <f t="shared" si="227"/>
        <v>0</v>
      </c>
      <c r="AH275" s="24" t="str">
        <f t="shared" si="230"/>
        <v/>
      </c>
      <c r="AI275" s="42" t="str">
        <f t="shared" si="213"/>
        <v/>
      </c>
      <c r="AJ275" s="42" t="str">
        <f t="shared" si="231"/>
        <v/>
      </c>
      <c r="AK275" s="42" t="str">
        <f t="shared" si="232"/>
        <v/>
      </c>
      <c r="AL275" s="24" t="str">
        <f t="shared" si="233"/>
        <v/>
      </c>
      <c r="AM275" s="36" t="str">
        <f t="shared" si="220"/>
        <v/>
      </c>
      <c r="AN275" s="59"/>
    </row>
    <row r="276" spans="1:40" x14ac:dyDescent="0.25">
      <c r="A276" s="2" t="s">
        <v>340</v>
      </c>
      <c r="B276" s="14" t="s">
        <v>169</v>
      </c>
      <c r="C276" s="14" t="s">
        <v>341</v>
      </c>
      <c r="D276" s="16"/>
      <c r="E276" s="15"/>
      <c r="F276" s="14"/>
      <c r="G276" s="15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7">
        <f t="shared" si="228"/>
        <v>0</v>
      </c>
      <c r="X276" s="26"/>
      <c r="Y276" s="26"/>
      <c r="Z276" s="26"/>
      <c r="AA276" s="26"/>
      <c r="AB276" s="26"/>
      <c r="AC276" s="26"/>
      <c r="AD276" s="26"/>
      <c r="AE276" s="35" t="str">
        <f t="shared" si="229"/>
        <v/>
      </c>
      <c r="AF276" s="23"/>
      <c r="AG276" s="24">
        <f t="shared" si="227"/>
        <v>0</v>
      </c>
      <c r="AH276" s="24" t="str">
        <f t="shared" si="230"/>
        <v/>
      </c>
      <c r="AI276" s="42" t="str">
        <f t="shared" si="213"/>
        <v/>
      </c>
      <c r="AJ276" s="42" t="str">
        <f t="shared" si="231"/>
        <v/>
      </c>
      <c r="AK276" s="42" t="str">
        <f t="shared" si="232"/>
        <v/>
      </c>
      <c r="AL276" s="24" t="str">
        <f t="shared" si="233"/>
        <v/>
      </c>
      <c r="AM276" s="36" t="str">
        <f t="shared" si="220"/>
        <v/>
      </c>
      <c r="AN276" s="59"/>
    </row>
    <row r="277" spans="1:40" x14ac:dyDescent="0.25">
      <c r="A277" s="2" t="s">
        <v>319</v>
      </c>
      <c r="B277" s="14" t="s">
        <v>169</v>
      </c>
      <c r="C277" s="13" t="s">
        <v>339</v>
      </c>
      <c r="D277" s="16"/>
      <c r="E277" s="15"/>
      <c r="F277" s="13"/>
      <c r="G277" s="15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7">
        <f t="shared" si="228"/>
        <v>0</v>
      </c>
      <c r="X277" s="26"/>
      <c r="Y277" s="26"/>
      <c r="Z277" s="26"/>
      <c r="AA277" s="26"/>
      <c r="AB277" s="26"/>
      <c r="AC277" s="26"/>
      <c r="AD277" s="26"/>
      <c r="AE277" s="35" t="str">
        <f t="shared" si="229"/>
        <v/>
      </c>
      <c r="AF277" s="23"/>
      <c r="AG277" s="24">
        <f t="shared" si="227"/>
        <v>0</v>
      </c>
      <c r="AH277" s="24" t="str">
        <f t="shared" si="230"/>
        <v/>
      </c>
      <c r="AI277" s="42" t="str">
        <f t="shared" si="213"/>
        <v/>
      </c>
      <c r="AJ277" s="42" t="str">
        <f t="shared" si="231"/>
        <v/>
      </c>
      <c r="AK277" s="42" t="str">
        <f t="shared" si="232"/>
        <v/>
      </c>
      <c r="AL277" s="24" t="str">
        <f t="shared" si="233"/>
        <v/>
      </c>
      <c r="AM277" s="36" t="str">
        <f t="shared" si="220"/>
        <v/>
      </c>
      <c r="AN277" s="59"/>
    </row>
    <row r="278" spans="1:40" x14ac:dyDescent="0.25">
      <c r="A278" s="2" t="s">
        <v>342</v>
      </c>
      <c r="B278" s="14" t="s">
        <v>169</v>
      </c>
      <c r="C278" s="14" t="s">
        <v>343</v>
      </c>
      <c r="D278" s="16"/>
      <c r="E278" s="15"/>
      <c r="F278" s="14"/>
      <c r="G278" s="15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7">
        <f t="shared" si="228"/>
        <v>0</v>
      </c>
      <c r="X278" s="26"/>
      <c r="Y278" s="26"/>
      <c r="Z278" s="26"/>
      <c r="AA278" s="26"/>
      <c r="AB278" s="26"/>
      <c r="AC278" s="26"/>
      <c r="AD278" s="26"/>
      <c r="AE278" s="35" t="str">
        <f t="shared" si="229"/>
        <v/>
      </c>
      <c r="AF278" s="23"/>
      <c r="AG278" s="24">
        <f t="shared" si="227"/>
        <v>0</v>
      </c>
      <c r="AH278" s="24" t="str">
        <f t="shared" si="230"/>
        <v/>
      </c>
      <c r="AI278" s="42" t="str">
        <f t="shared" si="213"/>
        <v/>
      </c>
      <c r="AJ278" s="42" t="str">
        <f t="shared" si="231"/>
        <v/>
      </c>
      <c r="AK278" s="42" t="str">
        <f t="shared" si="232"/>
        <v/>
      </c>
      <c r="AL278" s="24" t="str">
        <f t="shared" si="233"/>
        <v/>
      </c>
      <c r="AM278" s="36" t="str">
        <f t="shared" si="220"/>
        <v/>
      </c>
      <c r="AN278" s="59"/>
    </row>
    <row r="279" spans="1:40" x14ac:dyDescent="0.25">
      <c r="A279" s="2" t="s">
        <v>345</v>
      </c>
      <c r="B279" s="14" t="s">
        <v>169</v>
      </c>
      <c r="C279" s="14" t="s">
        <v>344</v>
      </c>
      <c r="D279" s="16"/>
      <c r="E279" s="15"/>
      <c r="F279" s="4"/>
      <c r="G279" s="15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7">
        <f t="shared" si="228"/>
        <v>0</v>
      </c>
      <c r="X279" s="26"/>
      <c r="Y279" s="26"/>
      <c r="Z279" s="26"/>
      <c r="AA279" s="26"/>
      <c r="AB279" s="26"/>
      <c r="AC279" s="26"/>
      <c r="AD279" s="26"/>
      <c r="AE279" s="35" t="str">
        <f t="shared" si="229"/>
        <v/>
      </c>
      <c r="AF279" s="23"/>
      <c r="AG279" s="24">
        <f t="shared" si="227"/>
        <v>0</v>
      </c>
      <c r="AH279" s="24" t="str">
        <f t="shared" si="230"/>
        <v/>
      </c>
      <c r="AI279" s="42" t="str">
        <f t="shared" si="213"/>
        <v/>
      </c>
      <c r="AJ279" s="42" t="str">
        <f t="shared" si="231"/>
        <v/>
      </c>
      <c r="AK279" s="42" t="str">
        <f t="shared" si="232"/>
        <v/>
      </c>
      <c r="AL279" s="24" t="str">
        <f t="shared" si="233"/>
        <v/>
      </c>
      <c r="AM279" s="36" t="str">
        <f t="shared" si="220"/>
        <v/>
      </c>
      <c r="AN279" s="59"/>
    </row>
    <row r="280" spans="1:40" x14ac:dyDescent="0.25">
      <c r="A280" s="2" t="s">
        <v>346</v>
      </c>
      <c r="B280" s="14" t="s">
        <v>169</v>
      </c>
      <c r="C280" s="14" t="s">
        <v>347</v>
      </c>
      <c r="D280" s="16"/>
      <c r="E280" s="15"/>
      <c r="F280" s="14"/>
      <c r="G280" s="15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7">
        <f t="shared" si="228"/>
        <v>0</v>
      </c>
      <c r="X280" s="26"/>
      <c r="Y280" s="26"/>
      <c r="Z280" s="26"/>
      <c r="AA280" s="26"/>
      <c r="AB280" s="26"/>
      <c r="AC280" s="26"/>
      <c r="AD280" s="26"/>
      <c r="AE280" s="35" t="str">
        <f t="shared" si="229"/>
        <v/>
      </c>
      <c r="AF280" s="23"/>
      <c r="AG280" s="24">
        <f t="shared" si="227"/>
        <v>0</v>
      </c>
      <c r="AH280" s="24" t="str">
        <f t="shared" si="230"/>
        <v/>
      </c>
      <c r="AI280" s="42" t="str">
        <f t="shared" si="213"/>
        <v/>
      </c>
      <c r="AJ280" s="42" t="str">
        <f t="shared" si="231"/>
        <v/>
      </c>
      <c r="AK280" s="42" t="str">
        <f t="shared" si="232"/>
        <v/>
      </c>
      <c r="AL280" s="24" t="str">
        <f t="shared" si="233"/>
        <v/>
      </c>
      <c r="AM280" s="36" t="str">
        <f t="shared" si="220"/>
        <v/>
      </c>
      <c r="AN280" s="59"/>
    </row>
    <row r="281" spans="1:40" x14ac:dyDescent="0.25">
      <c r="A281" s="2" t="s">
        <v>348</v>
      </c>
      <c r="B281" s="14" t="s">
        <v>169</v>
      </c>
      <c r="C281" s="4" t="s">
        <v>349</v>
      </c>
      <c r="D281" s="16"/>
      <c r="E281" s="15"/>
      <c r="F281" s="4"/>
      <c r="G281" s="1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7">
        <f t="shared" si="228"/>
        <v>0</v>
      </c>
      <c r="X281" s="26"/>
      <c r="Y281" s="26"/>
      <c r="Z281" s="26"/>
      <c r="AA281" s="26"/>
      <c r="AB281" s="26"/>
      <c r="AC281" s="26"/>
      <c r="AD281" s="26"/>
      <c r="AE281" s="35" t="str">
        <f t="shared" si="229"/>
        <v/>
      </c>
      <c r="AF281" s="23"/>
      <c r="AG281" s="24">
        <f t="shared" si="227"/>
        <v>0</v>
      </c>
      <c r="AH281" s="24" t="str">
        <f t="shared" si="230"/>
        <v/>
      </c>
      <c r="AI281" s="42" t="str">
        <f t="shared" si="213"/>
        <v/>
      </c>
      <c r="AJ281" s="42" t="str">
        <f t="shared" si="231"/>
        <v/>
      </c>
      <c r="AK281" s="42" t="str">
        <f t="shared" si="232"/>
        <v/>
      </c>
      <c r="AL281" s="24" t="str">
        <f t="shared" si="233"/>
        <v/>
      </c>
      <c r="AM281" s="36" t="str">
        <f t="shared" si="220"/>
        <v/>
      </c>
      <c r="AN281" s="59"/>
    </row>
    <row r="282" spans="1:40" x14ac:dyDescent="0.25">
      <c r="A282" s="2" t="s">
        <v>350</v>
      </c>
      <c r="B282" s="14" t="s">
        <v>699</v>
      </c>
      <c r="C282" s="14" t="s">
        <v>699</v>
      </c>
      <c r="D282" s="16"/>
      <c r="E282" s="15"/>
      <c r="F282" s="14"/>
      <c r="G282" s="15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7">
        <f t="shared" si="228"/>
        <v>0</v>
      </c>
      <c r="X282" s="26"/>
      <c r="Y282" s="26"/>
      <c r="Z282" s="26"/>
      <c r="AA282" s="26"/>
      <c r="AB282" s="26"/>
      <c r="AC282" s="26"/>
      <c r="AD282" s="26"/>
      <c r="AE282" s="35" t="str">
        <f t="shared" si="229"/>
        <v/>
      </c>
      <c r="AF282" s="23"/>
      <c r="AG282" s="24">
        <f t="shared" si="227"/>
        <v>0</v>
      </c>
      <c r="AH282" s="24" t="str">
        <f t="shared" si="230"/>
        <v/>
      </c>
      <c r="AI282" s="42" t="str">
        <f t="shared" si="213"/>
        <v/>
      </c>
      <c r="AJ282" s="42" t="str">
        <f t="shared" si="231"/>
        <v/>
      </c>
      <c r="AK282" s="42" t="str">
        <f t="shared" si="232"/>
        <v/>
      </c>
      <c r="AL282" s="24" t="str">
        <f t="shared" si="233"/>
        <v/>
      </c>
      <c r="AM282" s="36" t="str">
        <f t="shared" si="220"/>
        <v/>
      </c>
      <c r="AN282" s="59"/>
    </row>
    <row r="283" spans="1:40" x14ac:dyDescent="0.25">
      <c r="A283" s="2" t="s">
        <v>40</v>
      </c>
      <c r="B283" s="4" t="s">
        <v>699</v>
      </c>
      <c r="C283" s="4" t="s">
        <v>699</v>
      </c>
      <c r="D283" s="16"/>
      <c r="E283" s="15"/>
      <c r="F283" s="4"/>
      <c r="G283" s="1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7">
        <f t="shared" si="228"/>
        <v>0</v>
      </c>
      <c r="X283" s="26"/>
      <c r="Y283" s="26"/>
      <c r="Z283" s="26"/>
      <c r="AA283" s="26"/>
      <c r="AB283" s="26"/>
      <c r="AC283" s="26"/>
      <c r="AD283" s="26"/>
      <c r="AE283" s="35" t="str">
        <f t="shared" si="229"/>
        <v/>
      </c>
      <c r="AF283" s="23"/>
      <c r="AG283" s="24">
        <f t="shared" si="227"/>
        <v>0</v>
      </c>
      <c r="AH283" s="24" t="str">
        <f t="shared" si="230"/>
        <v/>
      </c>
      <c r="AI283" s="42" t="str">
        <f t="shared" si="213"/>
        <v/>
      </c>
      <c r="AJ283" s="42" t="str">
        <f t="shared" si="231"/>
        <v/>
      </c>
      <c r="AK283" s="42" t="str">
        <f t="shared" si="232"/>
        <v/>
      </c>
      <c r="AL283" s="24" t="str">
        <f t="shared" si="233"/>
        <v/>
      </c>
      <c r="AM283" s="36" t="str">
        <f t="shared" si="220"/>
        <v/>
      </c>
      <c r="AN283" s="59"/>
    </row>
    <row r="284" spans="1:40" x14ac:dyDescent="0.25">
      <c r="A284" s="2" t="s">
        <v>41</v>
      </c>
      <c r="B284" s="4" t="s">
        <v>699</v>
      </c>
      <c r="C284" s="4" t="s">
        <v>699</v>
      </c>
      <c r="D284" s="16"/>
      <c r="E284" s="15"/>
      <c r="F284" s="4"/>
      <c r="G284" s="1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7">
        <f t="shared" si="228"/>
        <v>0</v>
      </c>
      <c r="X284" s="26"/>
      <c r="Y284" s="26"/>
      <c r="Z284" s="26"/>
      <c r="AA284" s="26"/>
      <c r="AB284" s="26"/>
      <c r="AC284" s="26"/>
      <c r="AD284" s="26"/>
      <c r="AE284" s="35" t="str">
        <f t="shared" si="229"/>
        <v/>
      </c>
      <c r="AF284" s="23"/>
      <c r="AG284" s="24">
        <f t="shared" si="227"/>
        <v>0</v>
      </c>
      <c r="AH284" s="24" t="str">
        <f t="shared" si="230"/>
        <v/>
      </c>
      <c r="AI284" s="42" t="str">
        <f t="shared" si="213"/>
        <v/>
      </c>
      <c r="AJ284" s="42" t="str">
        <f t="shared" si="231"/>
        <v/>
      </c>
      <c r="AK284" s="42" t="str">
        <f t="shared" si="232"/>
        <v/>
      </c>
      <c r="AL284" s="24" t="str">
        <f t="shared" si="233"/>
        <v/>
      </c>
      <c r="AM284" s="36" t="str">
        <f t="shared" si="220"/>
        <v/>
      </c>
      <c r="AN284" s="59"/>
    </row>
    <row r="285" spans="1:40" x14ac:dyDescent="0.25">
      <c r="A285" s="2" t="s">
        <v>42</v>
      </c>
      <c r="B285" s="4" t="s">
        <v>699</v>
      </c>
      <c r="C285" s="4" t="s">
        <v>699</v>
      </c>
      <c r="D285" s="16"/>
      <c r="E285" s="15"/>
      <c r="F285" s="4"/>
      <c r="G285" s="1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7">
        <f t="shared" si="228"/>
        <v>0</v>
      </c>
      <c r="X285" s="26"/>
      <c r="Y285" s="26"/>
      <c r="Z285" s="26"/>
      <c r="AA285" s="26"/>
      <c r="AB285" s="26"/>
      <c r="AC285" s="26"/>
      <c r="AD285" s="26"/>
      <c r="AE285" s="35" t="str">
        <f t="shared" si="229"/>
        <v/>
      </c>
      <c r="AF285" s="23"/>
      <c r="AG285" s="24">
        <f t="shared" si="227"/>
        <v>0</v>
      </c>
      <c r="AH285" s="24" t="str">
        <f t="shared" si="230"/>
        <v/>
      </c>
      <c r="AI285" s="42" t="str">
        <f t="shared" si="213"/>
        <v/>
      </c>
      <c r="AJ285" s="42" t="str">
        <f t="shared" si="231"/>
        <v/>
      </c>
      <c r="AK285" s="42" t="str">
        <f t="shared" si="232"/>
        <v/>
      </c>
      <c r="AL285" s="24" t="str">
        <f t="shared" si="233"/>
        <v/>
      </c>
      <c r="AM285" s="36" t="str">
        <f t="shared" si="220"/>
        <v/>
      </c>
      <c r="AN285" s="59"/>
    </row>
    <row r="286" spans="1:40" x14ac:dyDescent="0.25">
      <c r="A286" s="2" t="s">
        <v>95</v>
      </c>
      <c r="B286" s="37" t="s">
        <v>523</v>
      </c>
      <c r="C286" s="37" t="s">
        <v>524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7">
        <f t="shared" si="228"/>
        <v>0</v>
      </c>
      <c r="X286" s="26"/>
      <c r="Y286" s="26"/>
      <c r="Z286" s="26"/>
      <c r="AA286" s="26"/>
      <c r="AB286" s="26"/>
      <c r="AC286" s="26"/>
      <c r="AD286" s="26"/>
      <c r="AE286" s="35" t="str">
        <f t="shared" si="229"/>
        <v/>
      </c>
      <c r="AF286" s="23">
        <v>10</v>
      </c>
      <c r="AG286" s="24">
        <f t="shared" si="227"/>
        <v>3.333333333333333</v>
      </c>
      <c r="AH286" s="24" t="str">
        <f t="shared" ref="AH286" si="234">IF(W286&gt;0,MIN(X286:AD286)+AE286+AG286,"")</f>
        <v/>
      </c>
      <c r="AI286" s="42" t="str">
        <f t="shared" si="213"/>
        <v/>
      </c>
      <c r="AJ286" s="42" t="str">
        <f t="shared" si="231"/>
        <v/>
      </c>
      <c r="AK286" s="42" t="str">
        <f t="shared" si="232"/>
        <v/>
      </c>
      <c r="AL286" s="24" t="str">
        <f t="shared" ref="AL286" si="235">IF(W286&gt;0,W286*AH286,"")</f>
        <v/>
      </c>
      <c r="AM286" s="36" t="str">
        <f t="shared" si="220"/>
        <v/>
      </c>
      <c r="AN286" s="59"/>
    </row>
    <row r="287" spans="1:40" x14ac:dyDescent="0.25">
      <c r="A287" s="2" t="s">
        <v>95</v>
      </c>
      <c r="B287" s="4" t="s">
        <v>169</v>
      </c>
      <c r="C287" s="4" t="s">
        <v>338</v>
      </c>
      <c r="D287" s="16"/>
      <c r="E287" s="15"/>
      <c r="F287" s="4"/>
      <c r="G287" s="1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7">
        <f t="shared" si="228"/>
        <v>0</v>
      </c>
      <c r="X287" s="26"/>
      <c r="Y287" s="26"/>
      <c r="Z287" s="26"/>
      <c r="AA287" s="26"/>
      <c r="AB287" s="26"/>
      <c r="AC287" s="26"/>
      <c r="AD287" s="26"/>
      <c r="AE287" s="35" t="str">
        <f t="shared" si="229"/>
        <v/>
      </c>
      <c r="AF287" s="23">
        <v>10</v>
      </c>
      <c r="AG287" s="24">
        <f t="shared" si="227"/>
        <v>3.333333333333333</v>
      </c>
      <c r="AH287" s="24" t="str">
        <f t="shared" si="230"/>
        <v/>
      </c>
      <c r="AI287" s="42" t="str">
        <f t="shared" si="213"/>
        <v/>
      </c>
      <c r="AJ287" s="42" t="str">
        <f t="shared" si="231"/>
        <v/>
      </c>
      <c r="AK287" s="42" t="str">
        <f t="shared" si="232"/>
        <v/>
      </c>
      <c r="AL287" s="24" t="str">
        <f t="shared" si="233"/>
        <v/>
      </c>
      <c r="AM287" s="36" t="str">
        <f t="shared" si="220"/>
        <v/>
      </c>
      <c r="AN287" s="59"/>
    </row>
    <row r="288" spans="1:40" x14ac:dyDescent="0.25">
      <c r="A288" s="2" t="s">
        <v>96</v>
      </c>
      <c r="B288" s="4" t="s">
        <v>163</v>
      </c>
      <c r="C288" s="4" t="s">
        <v>190</v>
      </c>
      <c r="D288" s="16"/>
      <c r="E288" s="15"/>
      <c r="F288" s="4"/>
      <c r="G288" s="1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7">
        <f t="shared" si="228"/>
        <v>0</v>
      </c>
      <c r="X288" s="26"/>
      <c r="Y288" s="26"/>
      <c r="Z288" s="26"/>
      <c r="AA288" s="26"/>
      <c r="AB288" s="26"/>
      <c r="AC288" s="26"/>
      <c r="AD288" s="26"/>
      <c r="AE288" s="35" t="str">
        <f t="shared" si="229"/>
        <v/>
      </c>
      <c r="AF288" s="23">
        <v>1</v>
      </c>
      <c r="AG288" s="24">
        <f t="shared" si="227"/>
        <v>0.33333333333333331</v>
      </c>
      <c r="AH288" s="24" t="str">
        <f t="shared" si="230"/>
        <v/>
      </c>
      <c r="AI288" s="42" t="str">
        <f t="shared" si="213"/>
        <v/>
      </c>
      <c r="AJ288" s="42" t="str">
        <f t="shared" si="231"/>
        <v/>
      </c>
      <c r="AK288" s="42" t="str">
        <f t="shared" si="232"/>
        <v/>
      </c>
      <c r="AL288" s="24" t="str">
        <f t="shared" si="233"/>
        <v/>
      </c>
      <c r="AM288" s="36" t="str">
        <f t="shared" si="220"/>
        <v/>
      </c>
      <c r="AN288" s="59"/>
    </row>
    <row r="289" spans="1:40" x14ac:dyDescent="0.25">
      <c r="A289" s="2" t="s">
        <v>43</v>
      </c>
      <c r="B289" s="13" t="s">
        <v>169</v>
      </c>
      <c r="C289" s="13" t="s">
        <v>355</v>
      </c>
      <c r="D289" s="16"/>
      <c r="E289" s="15"/>
      <c r="F289" s="13"/>
      <c r="G289" s="15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7">
        <f t="shared" si="228"/>
        <v>0</v>
      </c>
      <c r="X289" s="26"/>
      <c r="Y289" s="26"/>
      <c r="Z289" s="26"/>
      <c r="AA289" s="26"/>
      <c r="AB289" s="26"/>
      <c r="AC289" s="26"/>
      <c r="AD289" s="26"/>
      <c r="AE289" s="35" t="str">
        <f t="shared" si="229"/>
        <v/>
      </c>
      <c r="AF289" s="23">
        <v>7.2</v>
      </c>
      <c r="AG289" s="24">
        <f t="shared" si="227"/>
        <v>2.4</v>
      </c>
      <c r="AH289" s="24" t="str">
        <f t="shared" si="230"/>
        <v/>
      </c>
      <c r="AI289" s="42" t="str">
        <f t="shared" si="213"/>
        <v/>
      </c>
      <c r="AJ289" s="42" t="str">
        <f t="shared" si="231"/>
        <v/>
      </c>
      <c r="AK289" s="42" t="str">
        <f t="shared" si="232"/>
        <v/>
      </c>
      <c r="AL289" s="24" t="str">
        <f t="shared" si="233"/>
        <v/>
      </c>
      <c r="AM289" s="36" t="str">
        <f t="shared" si="220"/>
        <v/>
      </c>
      <c r="AN289" s="59"/>
    </row>
    <row r="290" spans="1:40" x14ac:dyDescent="0.25">
      <c r="A290" s="2" t="s">
        <v>317</v>
      </c>
      <c r="B290" s="13" t="s">
        <v>169</v>
      </c>
      <c r="C290" s="13" t="s">
        <v>352</v>
      </c>
      <c r="D290" s="16"/>
      <c r="E290" s="15"/>
      <c r="F290" s="13"/>
      <c r="G290" s="15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7">
        <f t="shared" si="228"/>
        <v>0</v>
      </c>
      <c r="X290" s="26"/>
      <c r="Y290" s="26"/>
      <c r="Z290" s="26"/>
      <c r="AA290" s="26"/>
      <c r="AB290" s="26"/>
      <c r="AC290" s="26"/>
      <c r="AD290" s="26"/>
      <c r="AE290" s="35" t="str">
        <f t="shared" si="229"/>
        <v/>
      </c>
      <c r="AF290" s="23">
        <v>7.2</v>
      </c>
      <c r="AG290" s="24">
        <f t="shared" si="227"/>
        <v>2.4</v>
      </c>
      <c r="AH290" s="24" t="str">
        <f t="shared" si="230"/>
        <v/>
      </c>
      <c r="AI290" s="42" t="str">
        <f t="shared" si="213"/>
        <v/>
      </c>
      <c r="AJ290" s="42" t="str">
        <f t="shared" si="231"/>
        <v/>
      </c>
      <c r="AK290" s="42" t="str">
        <f t="shared" si="232"/>
        <v/>
      </c>
      <c r="AL290" s="24" t="str">
        <f t="shared" si="233"/>
        <v/>
      </c>
      <c r="AM290" s="36" t="str">
        <f t="shared" si="220"/>
        <v/>
      </c>
      <c r="AN290" s="59"/>
    </row>
    <row r="291" spans="1:40" x14ac:dyDescent="0.25">
      <c r="A291" s="2" t="s">
        <v>318</v>
      </c>
      <c r="B291" s="4" t="s">
        <v>169</v>
      </c>
      <c r="C291" s="4" t="s">
        <v>351</v>
      </c>
      <c r="D291" s="16"/>
      <c r="E291" s="15"/>
      <c r="F291" s="4"/>
      <c r="G291" s="1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7">
        <f t="shared" si="228"/>
        <v>0</v>
      </c>
      <c r="X291" s="26"/>
      <c r="Y291" s="26"/>
      <c r="Z291" s="26"/>
      <c r="AA291" s="26"/>
      <c r="AB291" s="26"/>
      <c r="AC291" s="26"/>
      <c r="AD291" s="26"/>
      <c r="AE291" s="35" t="str">
        <f t="shared" si="229"/>
        <v/>
      </c>
      <c r="AF291" s="23">
        <v>6</v>
      </c>
      <c r="AG291" s="24">
        <f t="shared" si="227"/>
        <v>2</v>
      </c>
      <c r="AH291" s="24" t="str">
        <f t="shared" si="230"/>
        <v/>
      </c>
      <c r="AI291" s="42" t="str">
        <f t="shared" ref="AI291:AI373" si="236">IF(W291&gt;0,MIN(X291:AD291)*W291,"")</f>
        <v/>
      </c>
      <c r="AJ291" s="42" t="str">
        <f t="shared" si="231"/>
        <v/>
      </c>
      <c r="AK291" s="42" t="str">
        <f t="shared" si="232"/>
        <v/>
      </c>
      <c r="AL291" s="24" t="str">
        <f t="shared" si="233"/>
        <v/>
      </c>
      <c r="AM291" s="36" t="str">
        <f t="shared" si="220"/>
        <v/>
      </c>
      <c r="AN291" s="59"/>
    </row>
    <row r="292" spans="1:40" x14ac:dyDescent="0.25">
      <c r="A292" s="3" t="s">
        <v>35</v>
      </c>
      <c r="B292" s="12" t="s">
        <v>697</v>
      </c>
      <c r="C292" s="12"/>
      <c r="D292" s="12"/>
      <c r="E292" s="1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29"/>
      <c r="X292" s="56"/>
      <c r="Y292" s="56"/>
      <c r="Z292" s="56"/>
      <c r="AA292" s="56"/>
      <c r="AB292" s="56"/>
      <c r="AC292" s="56"/>
      <c r="AD292" s="56"/>
      <c r="AE292" s="29"/>
      <c r="AF292" s="29"/>
      <c r="AG292" s="29"/>
      <c r="AH292" s="29"/>
      <c r="AI292" s="29"/>
      <c r="AJ292" s="29"/>
      <c r="AK292" s="8"/>
      <c r="AL292" s="29"/>
      <c r="AM292" s="29"/>
      <c r="AN292" s="29"/>
    </row>
    <row r="293" spans="1:40" x14ac:dyDescent="0.25">
      <c r="A293" s="2" t="s">
        <v>296</v>
      </c>
      <c r="B293" s="4" t="s">
        <v>170</v>
      </c>
      <c r="C293" s="4" t="s">
        <v>298</v>
      </c>
      <c r="D293" s="16"/>
      <c r="E293" s="15"/>
      <c r="F293" s="4"/>
      <c r="G293" s="1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7">
        <f t="shared" ref="W293:W316" si="237">SUM(F293:V293)</f>
        <v>0</v>
      </c>
      <c r="X293" s="26"/>
      <c r="Y293" s="26"/>
      <c r="Z293" s="26"/>
      <c r="AA293" s="26"/>
      <c r="AB293" s="26"/>
      <c r="AC293" s="26"/>
      <c r="AD293" s="26"/>
      <c r="AE293" s="35" t="str">
        <f t="shared" ref="AE293:AE316" si="238">IF(W293&gt;0,MIN(X293:AD293)*$AE$2,"")</f>
        <v/>
      </c>
      <c r="AF293" s="23">
        <v>10</v>
      </c>
      <c r="AG293" s="24">
        <f t="shared" si="227"/>
        <v>3.333333333333333</v>
      </c>
      <c r="AH293" s="24" t="str">
        <f t="shared" ref="AH293:AH316" si="239">IF(W293&gt;0,MIN(X293:AD293)+AE293+AG293,"")</f>
        <v/>
      </c>
      <c r="AI293" s="42" t="str">
        <f t="shared" si="236"/>
        <v/>
      </c>
      <c r="AJ293" s="42" t="str">
        <f t="shared" ref="AJ293:AJ316" si="240">IF(W293&gt;0,W293*AF293*$AG$2,"")</f>
        <v/>
      </c>
      <c r="AK293" s="42" t="str">
        <f t="shared" ref="AK293:AK316" si="241">IF(W293&gt;0,W293*AE293,"")</f>
        <v/>
      </c>
      <c r="AL293" s="24" t="str">
        <f t="shared" ref="AL293:AL316" si="242">IF(W293&gt;0,W293*AH293,"")</f>
        <v/>
      </c>
      <c r="AM293" s="36" t="str">
        <f t="shared" si="220"/>
        <v/>
      </c>
      <c r="AN293" s="59"/>
    </row>
    <row r="294" spans="1:40" x14ac:dyDescent="0.25">
      <c r="A294" s="2" t="s">
        <v>297</v>
      </c>
      <c r="B294" s="4" t="s">
        <v>170</v>
      </c>
      <c r="C294" s="4" t="s">
        <v>299</v>
      </c>
      <c r="D294" s="16"/>
      <c r="E294" s="15"/>
      <c r="F294" s="4"/>
      <c r="G294" s="1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7">
        <f t="shared" si="237"/>
        <v>0</v>
      </c>
      <c r="X294" s="26"/>
      <c r="Y294" s="26"/>
      <c r="Z294" s="26"/>
      <c r="AA294" s="26"/>
      <c r="AB294" s="26"/>
      <c r="AC294" s="26"/>
      <c r="AD294" s="26"/>
      <c r="AE294" s="35" t="str">
        <f t="shared" si="238"/>
        <v/>
      </c>
      <c r="AF294" s="23">
        <v>10</v>
      </c>
      <c r="AG294" s="24">
        <f t="shared" si="227"/>
        <v>3.333333333333333</v>
      </c>
      <c r="AH294" s="24" t="str">
        <f t="shared" si="239"/>
        <v/>
      </c>
      <c r="AI294" s="42" t="str">
        <f t="shared" si="236"/>
        <v/>
      </c>
      <c r="AJ294" s="42" t="str">
        <f t="shared" si="240"/>
        <v/>
      </c>
      <c r="AK294" s="42" t="str">
        <f t="shared" si="241"/>
        <v/>
      </c>
      <c r="AL294" s="24" t="str">
        <f t="shared" si="242"/>
        <v/>
      </c>
      <c r="AM294" s="36" t="str">
        <f t="shared" si="220"/>
        <v/>
      </c>
      <c r="AN294" s="59"/>
    </row>
    <row r="295" spans="1:40" x14ac:dyDescent="0.25">
      <c r="A295" s="2" t="s">
        <v>300</v>
      </c>
      <c r="B295" s="4" t="s">
        <v>170</v>
      </c>
      <c r="C295" s="4" t="s">
        <v>301</v>
      </c>
      <c r="D295" s="16"/>
      <c r="E295" s="15"/>
      <c r="F295" s="4"/>
      <c r="G295" s="1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7">
        <f t="shared" si="237"/>
        <v>0</v>
      </c>
      <c r="X295" s="26"/>
      <c r="Y295" s="26"/>
      <c r="Z295" s="26"/>
      <c r="AA295" s="26"/>
      <c r="AB295" s="26"/>
      <c r="AC295" s="26"/>
      <c r="AD295" s="26"/>
      <c r="AE295" s="35" t="str">
        <f t="shared" si="238"/>
        <v/>
      </c>
      <c r="AF295" s="23"/>
      <c r="AG295" s="24">
        <f t="shared" si="227"/>
        <v>0</v>
      </c>
      <c r="AH295" s="24" t="str">
        <f t="shared" si="239"/>
        <v/>
      </c>
      <c r="AI295" s="42" t="str">
        <f t="shared" si="236"/>
        <v/>
      </c>
      <c r="AJ295" s="42" t="str">
        <f t="shared" si="240"/>
        <v/>
      </c>
      <c r="AK295" s="42" t="str">
        <f t="shared" si="241"/>
        <v/>
      </c>
      <c r="AL295" s="24" t="str">
        <f t="shared" si="242"/>
        <v/>
      </c>
      <c r="AM295" s="36" t="str">
        <f t="shared" si="220"/>
        <v/>
      </c>
      <c r="AN295" s="59"/>
    </row>
    <row r="296" spans="1:40" x14ac:dyDescent="0.25">
      <c r="A296" s="2" t="s">
        <v>302</v>
      </c>
      <c r="B296" s="13" t="s">
        <v>170</v>
      </c>
      <c r="C296" s="13" t="s">
        <v>304</v>
      </c>
      <c r="D296" s="16"/>
      <c r="E296" s="15"/>
      <c r="F296" s="13"/>
      <c r="G296" s="15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7">
        <f t="shared" si="237"/>
        <v>0</v>
      </c>
      <c r="X296" s="26"/>
      <c r="Y296" s="26"/>
      <c r="Z296" s="26"/>
      <c r="AA296" s="26"/>
      <c r="AB296" s="26"/>
      <c r="AC296" s="26"/>
      <c r="AD296" s="26"/>
      <c r="AE296" s="35" t="str">
        <f t="shared" si="238"/>
        <v/>
      </c>
      <c r="AF296" s="23"/>
      <c r="AG296" s="24">
        <f t="shared" si="227"/>
        <v>0</v>
      </c>
      <c r="AH296" s="24" t="str">
        <f t="shared" si="239"/>
        <v/>
      </c>
      <c r="AI296" s="42" t="str">
        <f t="shared" si="236"/>
        <v/>
      </c>
      <c r="AJ296" s="42" t="str">
        <f t="shared" si="240"/>
        <v/>
      </c>
      <c r="AK296" s="42" t="str">
        <f t="shared" si="241"/>
        <v/>
      </c>
      <c r="AL296" s="24" t="str">
        <f t="shared" si="242"/>
        <v/>
      </c>
      <c r="AM296" s="36" t="str">
        <f t="shared" si="220"/>
        <v/>
      </c>
      <c r="AN296" s="59"/>
    </row>
    <row r="297" spans="1:40" x14ac:dyDescent="0.25">
      <c r="A297" s="2" t="s">
        <v>303</v>
      </c>
      <c r="B297" s="13" t="s">
        <v>170</v>
      </c>
      <c r="C297" s="13" t="s">
        <v>305</v>
      </c>
      <c r="D297" s="16"/>
      <c r="E297" s="15"/>
      <c r="F297" s="13"/>
      <c r="G297" s="15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7">
        <f t="shared" si="237"/>
        <v>0</v>
      </c>
      <c r="X297" s="26"/>
      <c r="Y297" s="26"/>
      <c r="Z297" s="26"/>
      <c r="AA297" s="26"/>
      <c r="AB297" s="26"/>
      <c r="AC297" s="26"/>
      <c r="AD297" s="26"/>
      <c r="AE297" s="35" t="str">
        <f t="shared" si="238"/>
        <v/>
      </c>
      <c r="AF297" s="23"/>
      <c r="AG297" s="24">
        <f t="shared" si="227"/>
        <v>0</v>
      </c>
      <c r="AH297" s="24" t="str">
        <f t="shared" si="239"/>
        <v/>
      </c>
      <c r="AI297" s="42" t="str">
        <f t="shared" si="236"/>
        <v/>
      </c>
      <c r="AJ297" s="42" t="str">
        <f t="shared" si="240"/>
        <v/>
      </c>
      <c r="AK297" s="42" t="str">
        <f t="shared" si="241"/>
        <v/>
      </c>
      <c r="AL297" s="24" t="str">
        <f t="shared" si="242"/>
        <v/>
      </c>
      <c r="AM297" s="36" t="str">
        <f t="shared" si="220"/>
        <v/>
      </c>
      <c r="AN297" s="59"/>
    </row>
    <row r="298" spans="1:40" x14ac:dyDescent="0.25">
      <c r="A298" s="2" t="s">
        <v>306</v>
      </c>
      <c r="B298" s="13" t="s">
        <v>170</v>
      </c>
      <c r="C298" s="13" t="s">
        <v>307</v>
      </c>
      <c r="D298" s="16"/>
      <c r="E298" s="15"/>
      <c r="F298" s="13"/>
      <c r="G298" s="15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7">
        <f t="shared" si="237"/>
        <v>0</v>
      </c>
      <c r="X298" s="26"/>
      <c r="Y298" s="26"/>
      <c r="Z298" s="26"/>
      <c r="AA298" s="26"/>
      <c r="AB298" s="26"/>
      <c r="AC298" s="26"/>
      <c r="AD298" s="26"/>
      <c r="AE298" s="35" t="str">
        <f t="shared" si="238"/>
        <v/>
      </c>
      <c r="AF298" s="23"/>
      <c r="AG298" s="24">
        <f t="shared" si="227"/>
        <v>0</v>
      </c>
      <c r="AH298" s="24" t="str">
        <f t="shared" si="239"/>
        <v/>
      </c>
      <c r="AI298" s="42" t="str">
        <f t="shared" si="236"/>
        <v/>
      </c>
      <c r="AJ298" s="42" t="str">
        <f t="shared" si="240"/>
        <v/>
      </c>
      <c r="AK298" s="42" t="str">
        <f t="shared" si="241"/>
        <v/>
      </c>
      <c r="AL298" s="24" t="str">
        <f t="shared" si="242"/>
        <v/>
      </c>
      <c r="AM298" s="36" t="str">
        <f t="shared" si="220"/>
        <v/>
      </c>
      <c r="AN298" s="59"/>
    </row>
    <row r="299" spans="1:40" x14ac:dyDescent="0.25">
      <c r="A299" s="2" t="s">
        <v>308</v>
      </c>
      <c r="B299" s="13" t="s">
        <v>170</v>
      </c>
      <c r="C299" s="13" t="s">
        <v>307</v>
      </c>
      <c r="D299" s="16"/>
      <c r="E299" s="15"/>
      <c r="F299" s="13"/>
      <c r="G299" s="15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7">
        <f t="shared" si="237"/>
        <v>0</v>
      </c>
      <c r="X299" s="26"/>
      <c r="Y299" s="26"/>
      <c r="Z299" s="26"/>
      <c r="AA299" s="26"/>
      <c r="AB299" s="26"/>
      <c r="AC299" s="26"/>
      <c r="AD299" s="26"/>
      <c r="AE299" s="35" t="str">
        <f t="shared" si="238"/>
        <v/>
      </c>
      <c r="AF299" s="23"/>
      <c r="AG299" s="24">
        <f t="shared" si="227"/>
        <v>0</v>
      </c>
      <c r="AH299" s="24" t="str">
        <f t="shared" si="239"/>
        <v/>
      </c>
      <c r="AI299" s="42" t="str">
        <f t="shared" si="236"/>
        <v/>
      </c>
      <c r="AJ299" s="42" t="str">
        <f t="shared" si="240"/>
        <v/>
      </c>
      <c r="AK299" s="42" t="str">
        <f t="shared" si="241"/>
        <v/>
      </c>
      <c r="AL299" s="24" t="str">
        <f t="shared" si="242"/>
        <v/>
      </c>
      <c r="AM299" s="36" t="str">
        <f t="shared" si="220"/>
        <v/>
      </c>
      <c r="AN299" s="59"/>
    </row>
    <row r="300" spans="1:40" x14ac:dyDescent="0.25">
      <c r="A300" s="2" t="s">
        <v>275</v>
      </c>
      <c r="B300" s="13" t="s">
        <v>170</v>
      </c>
      <c r="C300" s="13" t="s">
        <v>274</v>
      </c>
      <c r="D300" s="16"/>
      <c r="E300" s="15"/>
      <c r="F300" s="13"/>
      <c r="G300" s="15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7">
        <f t="shared" si="237"/>
        <v>0</v>
      </c>
      <c r="X300" s="26"/>
      <c r="Y300" s="26"/>
      <c r="Z300" s="26"/>
      <c r="AA300" s="26"/>
      <c r="AB300" s="26"/>
      <c r="AC300" s="26"/>
      <c r="AD300" s="26"/>
      <c r="AE300" s="35" t="str">
        <f t="shared" si="238"/>
        <v/>
      </c>
      <c r="AF300" s="23"/>
      <c r="AG300" s="24">
        <f t="shared" si="227"/>
        <v>0</v>
      </c>
      <c r="AH300" s="24" t="str">
        <f t="shared" si="239"/>
        <v/>
      </c>
      <c r="AI300" s="42" t="str">
        <f t="shared" si="236"/>
        <v/>
      </c>
      <c r="AJ300" s="42" t="str">
        <f t="shared" si="240"/>
        <v/>
      </c>
      <c r="AK300" s="42" t="str">
        <f t="shared" si="241"/>
        <v/>
      </c>
      <c r="AL300" s="24" t="str">
        <f t="shared" si="242"/>
        <v/>
      </c>
      <c r="AM300" s="36" t="str">
        <f t="shared" si="220"/>
        <v/>
      </c>
      <c r="AN300" s="59"/>
    </row>
    <row r="301" spans="1:40" x14ac:dyDescent="0.25">
      <c r="A301" s="2" t="s">
        <v>276</v>
      </c>
      <c r="B301" s="13" t="s">
        <v>170</v>
      </c>
      <c r="C301" s="13" t="s">
        <v>287</v>
      </c>
      <c r="D301" s="16"/>
      <c r="E301" s="15"/>
      <c r="F301" s="13"/>
      <c r="G301" s="15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7">
        <f t="shared" si="237"/>
        <v>0</v>
      </c>
      <c r="X301" s="26"/>
      <c r="Y301" s="26"/>
      <c r="Z301" s="26"/>
      <c r="AA301" s="26"/>
      <c r="AB301" s="26"/>
      <c r="AC301" s="26"/>
      <c r="AD301" s="26"/>
      <c r="AE301" s="35" t="str">
        <f t="shared" si="238"/>
        <v/>
      </c>
      <c r="AF301" s="23"/>
      <c r="AG301" s="24">
        <f t="shared" si="227"/>
        <v>0</v>
      </c>
      <c r="AH301" s="24" t="str">
        <f t="shared" si="239"/>
        <v/>
      </c>
      <c r="AI301" s="42" t="str">
        <f t="shared" si="236"/>
        <v/>
      </c>
      <c r="AJ301" s="42" t="str">
        <f t="shared" si="240"/>
        <v/>
      </c>
      <c r="AK301" s="42" t="str">
        <f t="shared" si="241"/>
        <v/>
      </c>
      <c r="AL301" s="24" t="str">
        <f t="shared" si="242"/>
        <v/>
      </c>
      <c r="AM301" s="36" t="str">
        <f t="shared" si="220"/>
        <v/>
      </c>
      <c r="AN301" s="59"/>
    </row>
    <row r="302" spans="1:40" x14ac:dyDescent="0.25">
      <c r="A302" s="2" t="s">
        <v>288</v>
      </c>
      <c r="B302" s="13" t="s">
        <v>170</v>
      </c>
      <c r="C302" s="13" t="s">
        <v>287</v>
      </c>
      <c r="D302" s="16"/>
      <c r="E302" s="15"/>
      <c r="F302" s="13"/>
      <c r="G302" s="15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7">
        <f t="shared" si="237"/>
        <v>0</v>
      </c>
      <c r="X302" s="26"/>
      <c r="Y302" s="26"/>
      <c r="Z302" s="26"/>
      <c r="AA302" s="26"/>
      <c r="AB302" s="26"/>
      <c r="AC302" s="26"/>
      <c r="AD302" s="26"/>
      <c r="AE302" s="35" t="str">
        <f t="shared" si="238"/>
        <v/>
      </c>
      <c r="AF302" s="23"/>
      <c r="AG302" s="24">
        <f t="shared" si="227"/>
        <v>0</v>
      </c>
      <c r="AH302" s="24" t="str">
        <f t="shared" si="239"/>
        <v/>
      </c>
      <c r="AI302" s="42" t="str">
        <f t="shared" si="236"/>
        <v/>
      </c>
      <c r="AJ302" s="42" t="str">
        <f t="shared" si="240"/>
        <v/>
      </c>
      <c r="AK302" s="42" t="str">
        <f t="shared" si="241"/>
        <v/>
      </c>
      <c r="AL302" s="24" t="str">
        <f t="shared" si="242"/>
        <v/>
      </c>
      <c r="AM302" s="36" t="str">
        <f t="shared" si="220"/>
        <v/>
      </c>
      <c r="AN302" s="59"/>
    </row>
    <row r="303" spans="1:40" x14ac:dyDescent="0.25">
      <c r="A303" s="2" t="s">
        <v>277</v>
      </c>
      <c r="B303" s="13" t="s">
        <v>170</v>
      </c>
      <c r="C303" s="13" t="s">
        <v>278</v>
      </c>
      <c r="D303" s="16"/>
      <c r="E303" s="15"/>
      <c r="F303" s="13"/>
      <c r="G303" s="15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7">
        <f t="shared" si="237"/>
        <v>0</v>
      </c>
      <c r="X303" s="26"/>
      <c r="Y303" s="26"/>
      <c r="Z303" s="26"/>
      <c r="AA303" s="26"/>
      <c r="AB303" s="26"/>
      <c r="AC303" s="26"/>
      <c r="AD303" s="26"/>
      <c r="AE303" s="35" t="str">
        <f t="shared" si="238"/>
        <v/>
      </c>
      <c r="AF303" s="23"/>
      <c r="AG303" s="24">
        <f t="shared" si="227"/>
        <v>0</v>
      </c>
      <c r="AH303" s="24" t="str">
        <f t="shared" si="239"/>
        <v/>
      </c>
      <c r="AI303" s="42" t="str">
        <f t="shared" si="236"/>
        <v/>
      </c>
      <c r="AJ303" s="42" t="str">
        <f t="shared" si="240"/>
        <v/>
      </c>
      <c r="AK303" s="42" t="str">
        <f t="shared" si="241"/>
        <v/>
      </c>
      <c r="AL303" s="24" t="str">
        <f t="shared" si="242"/>
        <v/>
      </c>
      <c r="AM303" s="36" t="str">
        <f t="shared" si="220"/>
        <v/>
      </c>
      <c r="AN303" s="59"/>
    </row>
    <row r="304" spans="1:40" x14ac:dyDescent="0.25">
      <c r="A304" s="2" t="s">
        <v>279</v>
      </c>
      <c r="B304" s="13" t="s">
        <v>170</v>
      </c>
      <c r="C304" s="13" t="s">
        <v>283</v>
      </c>
      <c r="D304" s="16"/>
      <c r="E304" s="15"/>
      <c r="F304" s="13"/>
      <c r="G304" s="15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7">
        <f t="shared" si="237"/>
        <v>0</v>
      </c>
      <c r="X304" s="26"/>
      <c r="Y304" s="26"/>
      <c r="Z304" s="26"/>
      <c r="AA304" s="26"/>
      <c r="AB304" s="26"/>
      <c r="AC304" s="26"/>
      <c r="AD304" s="26"/>
      <c r="AE304" s="35" t="str">
        <f t="shared" si="238"/>
        <v/>
      </c>
      <c r="AF304" s="23"/>
      <c r="AG304" s="24">
        <f t="shared" si="227"/>
        <v>0</v>
      </c>
      <c r="AH304" s="24" t="str">
        <f t="shared" si="239"/>
        <v/>
      </c>
      <c r="AI304" s="42" t="str">
        <f t="shared" si="236"/>
        <v/>
      </c>
      <c r="AJ304" s="42" t="str">
        <f t="shared" si="240"/>
        <v/>
      </c>
      <c r="AK304" s="42" t="str">
        <f t="shared" si="241"/>
        <v/>
      </c>
      <c r="AL304" s="24" t="str">
        <f t="shared" si="242"/>
        <v/>
      </c>
      <c r="AM304" s="36" t="str">
        <f t="shared" si="220"/>
        <v/>
      </c>
      <c r="AN304" s="59"/>
    </row>
    <row r="305" spans="1:40" x14ac:dyDescent="0.25">
      <c r="A305" s="2" t="s">
        <v>280</v>
      </c>
      <c r="B305" s="13" t="s">
        <v>170</v>
      </c>
      <c r="C305" s="13" t="s">
        <v>284</v>
      </c>
      <c r="D305" s="16"/>
      <c r="E305" s="15"/>
      <c r="F305" s="13"/>
      <c r="G305" s="15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7">
        <f t="shared" si="237"/>
        <v>0</v>
      </c>
      <c r="X305" s="26"/>
      <c r="Y305" s="26"/>
      <c r="Z305" s="26"/>
      <c r="AA305" s="26"/>
      <c r="AB305" s="26"/>
      <c r="AC305" s="26"/>
      <c r="AD305" s="26"/>
      <c r="AE305" s="35" t="str">
        <f t="shared" si="238"/>
        <v/>
      </c>
      <c r="AF305" s="23"/>
      <c r="AG305" s="24">
        <f t="shared" si="227"/>
        <v>0</v>
      </c>
      <c r="AH305" s="24" t="str">
        <f t="shared" si="239"/>
        <v/>
      </c>
      <c r="AI305" s="42" t="str">
        <f t="shared" si="236"/>
        <v/>
      </c>
      <c r="AJ305" s="42" t="str">
        <f t="shared" si="240"/>
        <v/>
      </c>
      <c r="AK305" s="42" t="str">
        <f t="shared" si="241"/>
        <v/>
      </c>
      <c r="AL305" s="24" t="str">
        <f t="shared" si="242"/>
        <v/>
      </c>
      <c r="AM305" s="36" t="str">
        <f t="shared" si="220"/>
        <v/>
      </c>
      <c r="AN305" s="59"/>
    </row>
    <row r="306" spans="1:40" x14ac:dyDescent="0.25">
      <c r="A306" s="2" t="s">
        <v>281</v>
      </c>
      <c r="B306" s="13" t="s">
        <v>170</v>
      </c>
      <c r="C306" s="13" t="s">
        <v>285</v>
      </c>
      <c r="D306" s="16"/>
      <c r="E306" s="15"/>
      <c r="F306" s="13"/>
      <c r="G306" s="15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7">
        <f t="shared" si="237"/>
        <v>0</v>
      </c>
      <c r="X306" s="26"/>
      <c r="Y306" s="26"/>
      <c r="Z306" s="26"/>
      <c r="AA306" s="26"/>
      <c r="AB306" s="26"/>
      <c r="AC306" s="26"/>
      <c r="AD306" s="26"/>
      <c r="AE306" s="35" t="str">
        <f t="shared" si="238"/>
        <v/>
      </c>
      <c r="AF306" s="23"/>
      <c r="AG306" s="24">
        <f t="shared" si="227"/>
        <v>0</v>
      </c>
      <c r="AH306" s="24" t="str">
        <f t="shared" si="239"/>
        <v/>
      </c>
      <c r="AI306" s="42" t="str">
        <f t="shared" si="236"/>
        <v/>
      </c>
      <c r="AJ306" s="42" t="str">
        <f t="shared" si="240"/>
        <v/>
      </c>
      <c r="AK306" s="42" t="str">
        <f t="shared" si="241"/>
        <v/>
      </c>
      <c r="AL306" s="24" t="str">
        <f t="shared" si="242"/>
        <v/>
      </c>
      <c r="AM306" s="36" t="str">
        <f t="shared" si="220"/>
        <v/>
      </c>
      <c r="AN306" s="59"/>
    </row>
    <row r="307" spans="1:40" x14ac:dyDescent="0.25">
      <c r="A307" s="2" t="s">
        <v>282</v>
      </c>
      <c r="B307" s="13" t="s">
        <v>170</v>
      </c>
      <c r="C307" s="13" t="s">
        <v>286</v>
      </c>
      <c r="D307" s="16"/>
      <c r="E307" s="15"/>
      <c r="F307" s="13"/>
      <c r="G307" s="15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7">
        <f t="shared" si="237"/>
        <v>0</v>
      </c>
      <c r="X307" s="26"/>
      <c r="Y307" s="26"/>
      <c r="Z307" s="26"/>
      <c r="AA307" s="26"/>
      <c r="AB307" s="26"/>
      <c r="AC307" s="26"/>
      <c r="AD307" s="26"/>
      <c r="AE307" s="35" t="str">
        <f t="shared" si="238"/>
        <v/>
      </c>
      <c r="AF307" s="23"/>
      <c r="AG307" s="24">
        <f t="shared" si="227"/>
        <v>0</v>
      </c>
      <c r="AH307" s="24" t="str">
        <f t="shared" si="239"/>
        <v/>
      </c>
      <c r="AI307" s="42" t="str">
        <f t="shared" si="236"/>
        <v/>
      </c>
      <c r="AJ307" s="42" t="str">
        <f t="shared" si="240"/>
        <v/>
      </c>
      <c r="AK307" s="42" t="str">
        <f t="shared" si="241"/>
        <v/>
      </c>
      <c r="AL307" s="24" t="str">
        <f t="shared" si="242"/>
        <v/>
      </c>
      <c r="AM307" s="36" t="str">
        <f t="shared" ref="AM307:AM367" si="243">IF(OR(W307&gt;0,AN307="x",AN307&gt;0.1),"x","")</f>
        <v/>
      </c>
      <c r="AN307" s="59"/>
    </row>
    <row r="308" spans="1:40" x14ac:dyDescent="0.25">
      <c r="A308" s="2" t="s">
        <v>310</v>
      </c>
      <c r="B308" s="13" t="s">
        <v>170</v>
      </c>
      <c r="C308" s="13" t="s">
        <v>309</v>
      </c>
      <c r="D308" s="16"/>
      <c r="E308" s="15"/>
      <c r="F308" s="13"/>
      <c r="G308" s="15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7">
        <f t="shared" si="237"/>
        <v>0</v>
      </c>
      <c r="X308" s="26"/>
      <c r="Y308" s="26"/>
      <c r="Z308" s="26"/>
      <c r="AA308" s="26"/>
      <c r="AB308" s="26"/>
      <c r="AC308" s="26"/>
      <c r="AD308" s="26"/>
      <c r="AE308" s="35" t="str">
        <f t="shared" si="238"/>
        <v/>
      </c>
      <c r="AF308" s="23">
        <v>0.3</v>
      </c>
      <c r="AG308" s="24">
        <f t="shared" si="227"/>
        <v>9.9999999999999992E-2</v>
      </c>
      <c r="AH308" s="24" t="str">
        <f t="shared" si="239"/>
        <v/>
      </c>
      <c r="AI308" s="42" t="str">
        <f t="shared" si="236"/>
        <v/>
      </c>
      <c r="AJ308" s="42" t="str">
        <f t="shared" si="240"/>
        <v/>
      </c>
      <c r="AK308" s="42" t="str">
        <f t="shared" si="241"/>
        <v/>
      </c>
      <c r="AL308" s="24" t="str">
        <f t="shared" si="242"/>
        <v/>
      </c>
      <c r="AM308" s="36" t="str">
        <f t="shared" si="243"/>
        <v/>
      </c>
      <c r="AN308" s="59"/>
    </row>
    <row r="309" spans="1:40" x14ac:dyDescent="0.25">
      <c r="A309" s="2" t="s">
        <v>311</v>
      </c>
      <c r="B309" s="13" t="s">
        <v>170</v>
      </c>
      <c r="C309" s="13" t="s">
        <v>314</v>
      </c>
      <c r="D309" s="16"/>
      <c r="E309" s="15"/>
      <c r="F309" s="13"/>
      <c r="G309" s="15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7">
        <f t="shared" si="237"/>
        <v>0</v>
      </c>
      <c r="X309" s="26"/>
      <c r="Y309" s="26"/>
      <c r="Z309" s="26"/>
      <c r="AA309" s="26"/>
      <c r="AB309" s="26"/>
      <c r="AC309" s="26"/>
      <c r="AD309" s="26"/>
      <c r="AE309" s="35" t="str">
        <f t="shared" si="238"/>
        <v/>
      </c>
      <c r="AF309" s="23">
        <v>0.3</v>
      </c>
      <c r="AG309" s="24">
        <f t="shared" si="227"/>
        <v>9.9999999999999992E-2</v>
      </c>
      <c r="AH309" s="24" t="str">
        <f t="shared" si="239"/>
        <v/>
      </c>
      <c r="AI309" s="42" t="str">
        <f t="shared" si="236"/>
        <v/>
      </c>
      <c r="AJ309" s="42" t="str">
        <f t="shared" si="240"/>
        <v/>
      </c>
      <c r="AK309" s="42" t="str">
        <f t="shared" si="241"/>
        <v/>
      </c>
      <c r="AL309" s="24" t="str">
        <f t="shared" si="242"/>
        <v/>
      </c>
      <c r="AM309" s="36" t="str">
        <f t="shared" si="243"/>
        <v/>
      </c>
      <c r="AN309" s="59"/>
    </row>
    <row r="310" spans="1:40" x14ac:dyDescent="0.25">
      <c r="A310" s="2" t="s">
        <v>312</v>
      </c>
      <c r="B310" s="13" t="s">
        <v>170</v>
      </c>
      <c r="C310" s="13" t="s">
        <v>315</v>
      </c>
      <c r="D310" s="16"/>
      <c r="E310" s="15"/>
      <c r="F310" s="13"/>
      <c r="G310" s="15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7">
        <f t="shared" si="237"/>
        <v>0</v>
      </c>
      <c r="X310" s="26"/>
      <c r="Y310" s="26"/>
      <c r="Z310" s="26"/>
      <c r="AA310" s="26"/>
      <c r="AB310" s="26"/>
      <c r="AC310" s="26"/>
      <c r="AD310" s="26"/>
      <c r="AE310" s="35" t="str">
        <f t="shared" si="238"/>
        <v/>
      </c>
      <c r="AF310" s="23">
        <v>0.4</v>
      </c>
      <c r="AG310" s="24">
        <f t="shared" si="227"/>
        <v>0.13333333333333333</v>
      </c>
      <c r="AH310" s="24" t="str">
        <f t="shared" si="239"/>
        <v/>
      </c>
      <c r="AI310" s="42" t="str">
        <f t="shared" si="236"/>
        <v/>
      </c>
      <c r="AJ310" s="42" t="str">
        <f t="shared" si="240"/>
        <v/>
      </c>
      <c r="AK310" s="42" t="str">
        <f t="shared" si="241"/>
        <v/>
      </c>
      <c r="AL310" s="24" t="str">
        <f t="shared" si="242"/>
        <v/>
      </c>
      <c r="AM310" s="36" t="str">
        <f t="shared" si="243"/>
        <v/>
      </c>
      <c r="AN310" s="59"/>
    </row>
    <row r="311" spans="1:40" x14ac:dyDescent="0.25">
      <c r="A311" s="2" t="s">
        <v>313</v>
      </c>
      <c r="B311" s="37" t="s">
        <v>170</v>
      </c>
      <c r="C311" s="37" t="s">
        <v>316</v>
      </c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7">
        <f t="shared" si="237"/>
        <v>0</v>
      </c>
      <c r="X311" s="26"/>
      <c r="Y311" s="26"/>
      <c r="Z311" s="26"/>
      <c r="AA311" s="26"/>
      <c r="AB311" s="26"/>
      <c r="AC311" s="26"/>
      <c r="AD311" s="26"/>
      <c r="AE311" s="35" t="str">
        <f t="shared" si="238"/>
        <v/>
      </c>
      <c r="AF311" s="23">
        <v>0.4</v>
      </c>
      <c r="AG311" s="24">
        <f t="shared" si="227"/>
        <v>0.13333333333333333</v>
      </c>
      <c r="AH311" s="24" t="str">
        <f t="shared" ref="AH311:AH315" si="244">IF(W311&gt;0,MIN(X311:AD311)+AE311+AG311,"")</f>
        <v/>
      </c>
      <c r="AI311" s="42" t="str">
        <f t="shared" ref="AI311:AI315" si="245">IF(W311&gt;0,MIN(X311:AD311)*W311,"")</f>
        <v/>
      </c>
      <c r="AJ311" s="42" t="str">
        <f t="shared" si="240"/>
        <v/>
      </c>
      <c r="AK311" s="42" t="str">
        <f t="shared" si="241"/>
        <v/>
      </c>
      <c r="AL311" s="24" t="str">
        <f t="shared" ref="AL311:AL315" si="246">IF(W311&gt;0,W311*AH311,"")</f>
        <v/>
      </c>
      <c r="AM311" s="36" t="str">
        <f t="shared" si="243"/>
        <v/>
      </c>
      <c r="AN311" s="59"/>
    </row>
    <row r="312" spans="1:40" x14ac:dyDescent="0.25">
      <c r="A312" s="2" t="s">
        <v>623</v>
      </c>
      <c r="B312" s="37" t="s">
        <v>170</v>
      </c>
      <c r="C312" s="37" t="s">
        <v>624</v>
      </c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7">
        <f t="shared" si="237"/>
        <v>0</v>
      </c>
      <c r="X312" s="26"/>
      <c r="Y312" s="26"/>
      <c r="Z312" s="26"/>
      <c r="AA312" s="26"/>
      <c r="AB312" s="26"/>
      <c r="AC312" s="26"/>
      <c r="AD312" s="26"/>
      <c r="AE312" s="35" t="str">
        <f t="shared" si="238"/>
        <v/>
      </c>
      <c r="AF312" s="23"/>
      <c r="AG312" s="24">
        <f t="shared" si="227"/>
        <v>0</v>
      </c>
      <c r="AH312" s="24" t="str">
        <f t="shared" si="244"/>
        <v/>
      </c>
      <c r="AI312" s="42" t="str">
        <f t="shared" si="245"/>
        <v/>
      </c>
      <c r="AJ312" s="42" t="str">
        <f t="shared" si="240"/>
        <v/>
      </c>
      <c r="AK312" s="42" t="str">
        <f t="shared" si="241"/>
        <v/>
      </c>
      <c r="AL312" s="24" t="str">
        <f t="shared" si="246"/>
        <v/>
      </c>
      <c r="AM312" s="36" t="str">
        <f t="shared" si="243"/>
        <v/>
      </c>
      <c r="AN312" s="59"/>
    </row>
    <row r="313" spans="1:40" x14ac:dyDescent="0.25">
      <c r="A313" s="2" t="s">
        <v>625</v>
      </c>
      <c r="B313" s="37" t="s">
        <v>170</v>
      </c>
      <c r="C313" s="37" t="s">
        <v>626</v>
      </c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7">
        <f t="shared" si="237"/>
        <v>0</v>
      </c>
      <c r="X313" s="26"/>
      <c r="Y313" s="26"/>
      <c r="Z313" s="26"/>
      <c r="AA313" s="26"/>
      <c r="AB313" s="26"/>
      <c r="AC313" s="26"/>
      <c r="AD313" s="26"/>
      <c r="AE313" s="35" t="str">
        <f t="shared" si="238"/>
        <v/>
      </c>
      <c r="AF313" s="23"/>
      <c r="AG313" s="24">
        <f t="shared" si="227"/>
        <v>0</v>
      </c>
      <c r="AH313" s="24" t="str">
        <f t="shared" si="244"/>
        <v/>
      </c>
      <c r="AI313" s="42" t="str">
        <f t="shared" si="245"/>
        <v/>
      </c>
      <c r="AJ313" s="42" t="str">
        <f t="shared" si="240"/>
        <v/>
      </c>
      <c r="AK313" s="42" t="str">
        <f t="shared" si="241"/>
        <v/>
      </c>
      <c r="AL313" s="24" t="str">
        <f t="shared" si="246"/>
        <v/>
      </c>
      <c r="AM313" s="36" t="str">
        <f t="shared" si="243"/>
        <v/>
      </c>
      <c r="AN313" s="59"/>
    </row>
    <row r="314" spans="1:40" x14ac:dyDescent="0.25">
      <c r="A314" s="2" t="s">
        <v>627</v>
      </c>
      <c r="B314" s="37" t="s">
        <v>170</v>
      </c>
      <c r="C314" s="37" t="s">
        <v>628</v>
      </c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7">
        <f t="shared" si="237"/>
        <v>0</v>
      </c>
      <c r="X314" s="26"/>
      <c r="Y314" s="26"/>
      <c r="Z314" s="26"/>
      <c r="AA314" s="26"/>
      <c r="AB314" s="26"/>
      <c r="AC314" s="26"/>
      <c r="AD314" s="26"/>
      <c r="AE314" s="35" t="str">
        <f t="shared" si="238"/>
        <v/>
      </c>
      <c r="AF314" s="23"/>
      <c r="AG314" s="24">
        <f t="shared" si="227"/>
        <v>0</v>
      </c>
      <c r="AH314" s="24" t="str">
        <f t="shared" ref="AH314" si="247">IF(W314&gt;0,MIN(X314:AD314)+AE314+AG314,"")</f>
        <v/>
      </c>
      <c r="AI314" s="42" t="str">
        <f t="shared" ref="AI314" si="248">IF(W314&gt;0,MIN(X314:AD314)*W314,"")</f>
        <v/>
      </c>
      <c r="AJ314" s="42" t="str">
        <f t="shared" si="240"/>
        <v/>
      </c>
      <c r="AK314" s="42" t="str">
        <f t="shared" si="241"/>
        <v/>
      </c>
      <c r="AL314" s="24" t="str">
        <f t="shared" ref="AL314" si="249">IF(W314&gt;0,W314*AH314,"")</f>
        <v/>
      </c>
      <c r="AM314" s="36" t="str">
        <f t="shared" si="243"/>
        <v/>
      </c>
      <c r="AN314" s="59"/>
    </row>
    <row r="315" spans="1:40" x14ac:dyDescent="0.25">
      <c r="A315" s="2" t="s">
        <v>629</v>
      </c>
      <c r="B315" s="37" t="s">
        <v>170</v>
      </c>
      <c r="C315" s="37" t="s">
        <v>631</v>
      </c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7">
        <f t="shared" si="237"/>
        <v>0</v>
      </c>
      <c r="X315" s="26"/>
      <c r="Y315" s="26"/>
      <c r="Z315" s="26"/>
      <c r="AA315" s="26"/>
      <c r="AB315" s="26"/>
      <c r="AC315" s="26"/>
      <c r="AD315" s="26"/>
      <c r="AE315" s="35" t="str">
        <f t="shared" si="238"/>
        <v/>
      </c>
      <c r="AF315" s="23"/>
      <c r="AG315" s="24">
        <f t="shared" si="227"/>
        <v>0</v>
      </c>
      <c r="AH315" s="24" t="str">
        <f t="shared" si="244"/>
        <v/>
      </c>
      <c r="AI315" s="42" t="str">
        <f t="shared" si="245"/>
        <v/>
      </c>
      <c r="AJ315" s="42" t="str">
        <f t="shared" si="240"/>
        <v/>
      </c>
      <c r="AK315" s="42" t="str">
        <f t="shared" si="241"/>
        <v/>
      </c>
      <c r="AL315" s="24" t="str">
        <f t="shared" si="246"/>
        <v/>
      </c>
      <c r="AM315" s="36" t="str">
        <f t="shared" si="243"/>
        <v/>
      </c>
      <c r="AN315" s="59"/>
    </row>
    <row r="316" spans="1:40" x14ac:dyDescent="0.25">
      <c r="A316" s="2" t="s">
        <v>630</v>
      </c>
      <c r="B316" s="4" t="s">
        <v>170</v>
      </c>
      <c r="C316" s="37" t="s">
        <v>632</v>
      </c>
      <c r="D316" s="16"/>
      <c r="E316" s="15"/>
      <c r="F316" s="4"/>
      <c r="G316" s="1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7">
        <f t="shared" si="237"/>
        <v>0</v>
      </c>
      <c r="X316" s="26"/>
      <c r="Y316" s="26"/>
      <c r="Z316" s="26"/>
      <c r="AA316" s="26"/>
      <c r="AB316" s="26"/>
      <c r="AC316" s="26"/>
      <c r="AD316" s="26"/>
      <c r="AE316" s="35" t="str">
        <f t="shared" si="238"/>
        <v/>
      </c>
      <c r="AF316" s="23"/>
      <c r="AG316" s="24">
        <f t="shared" si="227"/>
        <v>0</v>
      </c>
      <c r="AH316" s="24" t="str">
        <f t="shared" si="239"/>
        <v/>
      </c>
      <c r="AI316" s="42" t="str">
        <f t="shared" si="236"/>
        <v/>
      </c>
      <c r="AJ316" s="42" t="str">
        <f t="shared" si="240"/>
        <v/>
      </c>
      <c r="AK316" s="42" t="str">
        <f t="shared" si="241"/>
        <v/>
      </c>
      <c r="AL316" s="24" t="str">
        <f t="shared" si="242"/>
        <v/>
      </c>
      <c r="AM316" s="36" t="str">
        <f t="shared" si="243"/>
        <v/>
      </c>
      <c r="AN316" s="59"/>
    </row>
    <row r="317" spans="1:40" x14ac:dyDescent="0.25">
      <c r="A317" s="3" t="s">
        <v>36</v>
      </c>
      <c r="B317" s="12" t="s">
        <v>697</v>
      </c>
      <c r="C317" s="12"/>
      <c r="D317" s="12"/>
      <c r="E317" s="1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29"/>
      <c r="X317" s="56"/>
      <c r="Y317" s="56"/>
      <c r="Z317" s="56"/>
      <c r="AA317" s="56"/>
      <c r="AB317" s="56"/>
      <c r="AC317" s="56"/>
      <c r="AD317" s="56"/>
      <c r="AE317" s="29"/>
      <c r="AF317" s="29"/>
      <c r="AG317" s="29"/>
      <c r="AH317" s="29"/>
      <c r="AI317" s="29"/>
      <c r="AJ317" s="29"/>
      <c r="AK317" s="8"/>
      <c r="AL317" s="29"/>
      <c r="AM317" s="29"/>
      <c r="AN317" s="29"/>
    </row>
    <row r="318" spans="1:40" x14ac:dyDescent="0.25">
      <c r="A318" s="2" t="s">
        <v>37</v>
      </c>
      <c r="B318" s="13" t="s">
        <v>170</v>
      </c>
      <c r="C318" s="13" t="s">
        <v>290</v>
      </c>
      <c r="D318" s="16"/>
      <c r="E318" s="15"/>
      <c r="F318" s="13"/>
      <c r="G318" s="15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7">
        <f>SUM(F318:V318)</f>
        <v>0</v>
      </c>
      <c r="X318" s="26"/>
      <c r="Y318" s="26"/>
      <c r="Z318" s="26"/>
      <c r="AA318" s="26"/>
      <c r="AB318" s="26"/>
      <c r="AC318" s="26"/>
      <c r="AD318" s="26"/>
      <c r="AE318" s="35" t="str">
        <f>IF(W318&gt;0,MIN(X318:AD318)*$AE$2,"")</f>
        <v/>
      </c>
      <c r="AF318" s="23"/>
      <c r="AG318" s="24">
        <f t="shared" si="227"/>
        <v>0</v>
      </c>
      <c r="AH318" s="24" t="str">
        <f>IF(W318&gt;0,MIN(X318:AD318)+AE318+AG318,"")</f>
        <v/>
      </c>
      <c r="AI318" s="42" t="str">
        <f t="shared" si="236"/>
        <v/>
      </c>
      <c r="AJ318" s="42" t="str">
        <f>IF(W318&gt;0,W318*AF318*$AG$2,"")</f>
        <v/>
      </c>
      <c r="AK318" s="42" t="str">
        <f>IF(W318&gt;0,W318*AE318,"")</f>
        <v/>
      </c>
      <c r="AL318" s="24" t="str">
        <f>IF(W318&gt;0,W318*AH318,"")</f>
        <v/>
      </c>
      <c r="AM318" s="36" t="str">
        <f t="shared" si="243"/>
        <v/>
      </c>
      <c r="AN318" s="59"/>
    </row>
    <row r="319" spans="1:40" x14ac:dyDescent="0.25">
      <c r="A319" s="2" t="s">
        <v>289</v>
      </c>
      <c r="B319" s="4" t="s">
        <v>170</v>
      </c>
      <c r="C319" s="4" t="s">
        <v>291</v>
      </c>
      <c r="D319" s="16"/>
      <c r="E319" s="15"/>
      <c r="F319" s="4"/>
      <c r="G319" s="1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7">
        <f>SUM(F319:V319)</f>
        <v>0</v>
      </c>
      <c r="X319" s="26"/>
      <c r="Y319" s="26"/>
      <c r="Z319" s="26"/>
      <c r="AA319" s="26"/>
      <c r="AB319" s="26"/>
      <c r="AC319" s="26"/>
      <c r="AD319" s="26"/>
      <c r="AE319" s="35" t="str">
        <f>IF(W319&gt;0,MIN(X319:AD319)*$AE$2,"")</f>
        <v/>
      </c>
      <c r="AF319" s="23"/>
      <c r="AG319" s="24">
        <f t="shared" si="227"/>
        <v>0</v>
      </c>
      <c r="AH319" s="24" t="str">
        <f>IF(W319&gt;0,MIN(X319:AD319)+AE319+AG319,"")</f>
        <v/>
      </c>
      <c r="AI319" s="42" t="str">
        <f t="shared" si="236"/>
        <v/>
      </c>
      <c r="AJ319" s="42" t="str">
        <f>IF(W319&gt;0,W319*AF319*$AG$2,"")</f>
        <v/>
      </c>
      <c r="AK319" s="42" t="str">
        <f>IF(W319&gt;0,W319*AE319,"")</f>
        <v/>
      </c>
      <c r="AL319" s="24" t="str">
        <f>IF(W319&gt;0,W319*AH319,"")</f>
        <v/>
      </c>
      <c r="AM319" s="36" t="str">
        <f t="shared" si="243"/>
        <v/>
      </c>
      <c r="AN319" s="59"/>
    </row>
    <row r="320" spans="1:40" x14ac:dyDescent="0.25">
      <c r="A320" s="2" t="s">
        <v>294</v>
      </c>
      <c r="B320" s="13" t="s">
        <v>170</v>
      </c>
      <c r="C320" s="13" t="s">
        <v>293</v>
      </c>
      <c r="D320" s="16"/>
      <c r="E320" s="15"/>
      <c r="F320" s="13"/>
      <c r="G320" s="15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7">
        <f>SUM(F320:V320)</f>
        <v>0</v>
      </c>
      <c r="X320" s="26"/>
      <c r="Y320" s="26"/>
      <c r="Z320" s="26"/>
      <c r="AA320" s="26"/>
      <c r="AB320" s="26"/>
      <c r="AC320" s="26"/>
      <c r="AD320" s="26"/>
      <c r="AE320" s="35" t="str">
        <f>IF(W320&gt;0,MIN(X320:AD320)*$AE$2,"")</f>
        <v/>
      </c>
      <c r="AF320" s="23"/>
      <c r="AG320" s="24">
        <f t="shared" si="227"/>
        <v>0</v>
      </c>
      <c r="AH320" s="24" t="str">
        <f>IF(W320&gt;0,MIN(X320:AD320)+AE320+AG320,"")</f>
        <v/>
      </c>
      <c r="AI320" s="42" t="str">
        <f t="shared" si="236"/>
        <v/>
      </c>
      <c r="AJ320" s="42" t="str">
        <f>IF(W320&gt;0,W320*AF320*$AG$2,"")</f>
        <v/>
      </c>
      <c r="AK320" s="42" t="str">
        <f>IF(W320&gt;0,W320*AE320,"")</f>
        <v/>
      </c>
      <c r="AL320" s="24" t="str">
        <f>IF(W320&gt;0,W320*AH320,"")</f>
        <v/>
      </c>
      <c r="AM320" s="36" t="str">
        <f t="shared" si="243"/>
        <v/>
      </c>
      <c r="AN320" s="59"/>
    </row>
    <row r="321" spans="1:40" x14ac:dyDescent="0.25">
      <c r="A321" s="2" t="s">
        <v>292</v>
      </c>
      <c r="B321" s="13" t="s">
        <v>170</v>
      </c>
      <c r="C321" s="13" t="s">
        <v>295</v>
      </c>
      <c r="D321" s="16"/>
      <c r="E321" s="15"/>
      <c r="F321" s="13"/>
      <c r="G321" s="15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7">
        <f>SUM(F321:V321)</f>
        <v>0</v>
      </c>
      <c r="X321" s="26"/>
      <c r="Y321" s="26"/>
      <c r="Z321" s="26"/>
      <c r="AA321" s="26"/>
      <c r="AB321" s="26"/>
      <c r="AC321" s="26"/>
      <c r="AD321" s="26"/>
      <c r="AE321" s="35" t="str">
        <f>IF(W321&gt;0,MIN(X321:AD321)*$AE$2,"")</f>
        <v/>
      </c>
      <c r="AF321" s="23"/>
      <c r="AG321" s="24">
        <f t="shared" si="227"/>
        <v>0</v>
      </c>
      <c r="AH321" s="24" t="str">
        <f>IF(W321&gt;0,MIN(X321:AD321)+AE321+AG321,"")</f>
        <v/>
      </c>
      <c r="AI321" s="42" t="str">
        <f t="shared" si="236"/>
        <v/>
      </c>
      <c r="AJ321" s="42" t="str">
        <f>IF(W321&gt;0,W321*AF321*$AG$2,"")</f>
        <v/>
      </c>
      <c r="AK321" s="42" t="str">
        <f>IF(W321&gt;0,W321*AE321,"")</f>
        <v/>
      </c>
      <c r="AL321" s="24" t="str">
        <f>IF(W321&gt;0,W321*AH321,"")</f>
        <v/>
      </c>
      <c r="AM321" s="36" t="str">
        <f t="shared" si="243"/>
        <v/>
      </c>
      <c r="AN321" s="59"/>
    </row>
    <row r="322" spans="1:40" x14ac:dyDescent="0.25">
      <c r="A322" s="3" t="s">
        <v>38</v>
      </c>
      <c r="B322" s="12" t="s">
        <v>697</v>
      </c>
      <c r="C322" s="12"/>
      <c r="D322" s="12"/>
      <c r="E322" s="1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29"/>
      <c r="X322" s="56"/>
      <c r="Y322" s="56"/>
      <c r="Z322" s="56"/>
      <c r="AA322" s="56"/>
      <c r="AB322" s="56"/>
      <c r="AC322" s="56"/>
      <c r="AD322" s="56"/>
      <c r="AE322" s="29"/>
      <c r="AF322" s="29"/>
      <c r="AG322" s="29"/>
      <c r="AH322" s="29"/>
      <c r="AI322" s="29"/>
      <c r="AJ322" s="29"/>
      <c r="AK322" s="8"/>
      <c r="AL322" s="29"/>
      <c r="AM322" s="29"/>
      <c r="AN322" s="29"/>
    </row>
    <row r="323" spans="1:40" x14ac:dyDescent="0.25">
      <c r="A323" s="2" t="s">
        <v>620</v>
      </c>
      <c r="B323" s="37" t="s">
        <v>272</v>
      </c>
      <c r="C323" s="37" t="s">
        <v>273</v>
      </c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7">
        <f t="shared" ref="W323:W329" si="250">SUM(F323:V323)</f>
        <v>0</v>
      </c>
      <c r="X323" s="26"/>
      <c r="Y323" s="26"/>
      <c r="Z323" s="26"/>
      <c r="AA323" s="26"/>
      <c r="AB323" s="26"/>
      <c r="AC323" s="26"/>
      <c r="AD323" s="26"/>
      <c r="AE323" s="35" t="str">
        <f t="shared" ref="AE323:AE329" si="251">IF(W323&gt;0,MIN(X323:AD323)*$AE$2,"")</f>
        <v/>
      </c>
      <c r="AF323" s="23"/>
      <c r="AG323" s="24">
        <f t="shared" si="227"/>
        <v>0</v>
      </c>
      <c r="AH323" s="24" t="str">
        <f t="shared" ref="AH323:AH329" si="252">IF(W323&gt;0,MIN(X323:AD323)+AE323+AG323,"")</f>
        <v/>
      </c>
      <c r="AI323" s="42" t="str">
        <f t="shared" ref="AI323:AI326" si="253">IF(W323&gt;0,MIN(X323:AD323)*W323,"")</f>
        <v/>
      </c>
      <c r="AJ323" s="42" t="str">
        <f t="shared" ref="AJ323:AJ329" si="254">IF(W323&gt;0,W323*AF323*$AG$2,"")</f>
        <v/>
      </c>
      <c r="AK323" s="42" t="str">
        <f t="shared" ref="AK323:AK329" si="255">IF(W323&gt;0,W323*AE323,"")</f>
        <v/>
      </c>
      <c r="AL323" s="24" t="str">
        <f t="shared" ref="AL323:AL329" si="256">IF(W323&gt;0,W323*AH323,"")</f>
        <v/>
      </c>
      <c r="AM323" s="36" t="str">
        <f t="shared" si="243"/>
        <v/>
      </c>
      <c r="AN323" s="59"/>
    </row>
    <row r="324" spans="1:40" x14ac:dyDescent="0.25">
      <c r="A324" s="2" t="s">
        <v>636</v>
      </c>
      <c r="B324" s="37" t="s">
        <v>621</v>
      </c>
      <c r="C324" s="37" t="s">
        <v>634</v>
      </c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7">
        <f t="shared" si="250"/>
        <v>0</v>
      </c>
      <c r="X324" s="26"/>
      <c r="Y324" s="26"/>
      <c r="Z324" s="26"/>
      <c r="AA324" s="26"/>
      <c r="AB324" s="26"/>
      <c r="AC324" s="26"/>
      <c r="AD324" s="26"/>
      <c r="AE324" s="35" t="str">
        <f t="shared" si="251"/>
        <v/>
      </c>
      <c r="AF324" s="23"/>
      <c r="AG324" s="24">
        <f t="shared" si="227"/>
        <v>0</v>
      </c>
      <c r="AH324" s="24" t="str">
        <f t="shared" si="252"/>
        <v/>
      </c>
      <c r="AI324" s="42" t="str">
        <f t="shared" ref="AI324:AI325" si="257">IF(W324&gt;0,MIN(X324:AD324)*W324,"")</f>
        <v/>
      </c>
      <c r="AJ324" s="42" t="str">
        <f t="shared" si="254"/>
        <v/>
      </c>
      <c r="AK324" s="42" t="str">
        <f t="shared" si="255"/>
        <v/>
      </c>
      <c r="AL324" s="24" t="str">
        <f t="shared" si="256"/>
        <v/>
      </c>
      <c r="AM324" s="36" t="str">
        <f t="shared" si="243"/>
        <v/>
      </c>
      <c r="AN324" s="59"/>
    </row>
    <row r="325" spans="1:40" x14ac:dyDescent="0.25">
      <c r="A325" s="2" t="s">
        <v>636</v>
      </c>
      <c r="B325" s="37" t="s">
        <v>621</v>
      </c>
      <c r="C325" s="37" t="s">
        <v>635</v>
      </c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7">
        <f t="shared" si="250"/>
        <v>0</v>
      </c>
      <c r="X325" s="26"/>
      <c r="Y325" s="26"/>
      <c r="Z325" s="26"/>
      <c r="AA325" s="26"/>
      <c r="AB325" s="26"/>
      <c r="AC325" s="26"/>
      <c r="AD325" s="26"/>
      <c r="AE325" s="35" t="str">
        <f t="shared" si="251"/>
        <v/>
      </c>
      <c r="AF325" s="23">
        <v>5</v>
      </c>
      <c r="AG325" s="24">
        <f t="shared" si="227"/>
        <v>1.6666666666666665</v>
      </c>
      <c r="AH325" s="24" t="str">
        <f t="shared" si="252"/>
        <v/>
      </c>
      <c r="AI325" s="42" t="str">
        <f t="shared" si="257"/>
        <v/>
      </c>
      <c r="AJ325" s="42" t="str">
        <f t="shared" si="254"/>
        <v/>
      </c>
      <c r="AK325" s="42" t="str">
        <f t="shared" si="255"/>
        <v/>
      </c>
      <c r="AL325" s="24" t="str">
        <f t="shared" si="256"/>
        <v/>
      </c>
      <c r="AM325" s="36" t="str">
        <f t="shared" si="243"/>
        <v/>
      </c>
      <c r="AN325" s="59"/>
    </row>
    <row r="326" spans="1:40" x14ac:dyDescent="0.25">
      <c r="A326" s="2" t="s">
        <v>636</v>
      </c>
      <c r="B326" s="37" t="s">
        <v>621</v>
      </c>
      <c r="C326" s="37" t="s">
        <v>638</v>
      </c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7">
        <f t="shared" si="250"/>
        <v>0</v>
      </c>
      <c r="X326" s="26"/>
      <c r="Y326" s="26"/>
      <c r="Z326" s="26"/>
      <c r="AA326" s="26"/>
      <c r="AB326" s="26"/>
      <c r="AC326" s="26"/>
      <c r="AD326" s="26"/>
      <c r="AE326" s="35" t="str">
        <f t="shared" si="251"/>
        <v/>
      </c>
      <c r="AF326" s="23"/>
      <c r="AG326" s="24">
        <f t="shared" si="227"/>
        <v>0</v>
      </c>
      <c r="AH326" s="24" t="str">
        <f t="shared" si="252"/>
        <v/>
      </c>
      <c r="AI326" s="42" t="str">
        <f t="shared" si="253"/>
        <v/>
      </c>
      <c r="AJ326" s="42" t="str">
        <f t="shared" si="254"/>
        <v/>
      </c>
      <c r="AK326" s="42" t="str">
        <f t="shared" si="255"/>
        <v/>
      </c>
      <c r="AL326" s="24" t="str">
        <f t="shared" si="256"/>
        <v/>
      </c>
      <c r="AM326" s="36" t="str">
        <f t="shared" si="243"/>
        <v/>
      </c>
      <c r="AN326" s="59"/>
    </row>
    <row r="327" spans="1:40" x14ac:dyDescent="0.25">
      <c r="A327" s="2" t="s">
        <v>633</v>
      </c>
      <c r="B327" s="4" t="s">
        <v>621</v>
      </c>
      <c r="C327" s="4" t="s">
        <v>622</v>
      </c>
      <c r="D327" s="16"/>
      <c r="E327" s="15"/>
      <c r="F327" s="4"/>
      <c r="G327" s="1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7">
        <f t="shared" si="250"/>
        <v>0</v>
      </c>
      <c r="X327" s="26"/>
      <c r="Y327" s="26"/>
      <c r="Z327" s="26"/>
      <c r="AA327" s="26"/>
      <c r="AB327" s="26"/>
      <c r="AC327" s="26"/>
      <c r="AD327" s="26"/>
      <c r="AE327" s="35" t="str">
        <f t="shared" si="251"/>
        <v/>
      </c>
      <c r="AF327" s="23"/>
      <c r="AG327" s="24">
        <f t="shared" si="227"/>
        <v>0</v>
      </c>
      <c r="AH327" s="24" t="str">
        <f t="shared" si="252"/>
        <v/>
      </c>
      <c r="AI327" s="42" t="str">
        <f t="shared" si="236"/>
        <v/>
      </c>
      <c r="AJ327" s="42" t="str">
        <f t="shared" si="254"/>
        <v/>
      </c>
      <c r="AK327" s="42" t="str">
        <f t="shared" si="255"/>
        <v/>
      </c>
      <c r="AL327" s="24" t="str">
        <f t="shared" si="256"/>
        <v/>
      </c>
      <c r="AM327" s="36" t="str">
        <f t="shared" si="243"/>
        <v/>
      </c>
      <c r="AN327" s="59"/>
    </row>
    <row r="328" spans="1:40" x14ac:dyDescent="0.25">
      <c r="A328" s="2" t="s">
        <v>633</v>
      </c>
      <c r="B328" s="37" t="s">
        <v>621</v>
      </c>
      <c r="C328" s="37" t="s">
        <v>637</v>
      </c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7">
        <f t="shared" si="250"/>
        <v>0</v>
      </c>
      <c r="X328" s="26"/>
      <c r="Y328" s="26"/>
      <c r="Z328" s="26"/>
      <c r="AA328" s="26"/>
      <c r="AB328" s="26"/>
      <c r="AC328" s="26"/>
      <c r="AD328" s="26"/>
      <c r="AE328" s="35" t="str">
        <f t="shared" si="251"/>
        <v/>
      </c>
      <c r="AF328" s="23"/>
      <c r="AG328" s="24">
        <f t="shared" si="227"/>
        <v>0</v>
      </c>
      <c r="AH328" s="24" t="str">
        <f t="shared" si="252"/>
        <v/>
      </c>
      <c r="AI328" s="42" t="str">
        <f t="shared" ref="AI328" si="258">IF(W328&gt;0,MIN(X328:AD328)*W328,"")</f>
        <v/>
      </c>
      <c r="AJ328" s="42" t="str">
        <f t="shared" si="254"/>
        <v/>
      </c>
      <c r="AK328" s="42" t="str">
        <f t="shared" si="255"/>
        <v/>
      </c>
      <c r="AL328" s="24" t="str">
        <f t="shared" si="256"/>
        <v/>
      </c>
      <c r="AM328" s="36" t="str">
        <f t="shared" si="243"/>
        <v/>
      </c>
      <c r="AN328" s="59"/>
    </row>
    <row r="329" spans="1:40" x14ac:dyDescent="0.25">
      <c r="A329" s="2" t="s">
        <v>633</v>
      </c>
      <c r="B329" s="37" t="s">
        <v>621</v>
      </c>
      <c r="C329" s="37" t="s">
        <v>639</v>
      </c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7">
        <f t="shared" si="250"/>
        <v>0</v>
      </c>
      <c r="X329" s="26"/>
      <c r="Y329" s="26"/>
      <c r="Z329" s="26"/>
      <c r="AA329" s="26"/>
      <c r="AB329" s="26"/>
      <c r="AC329" s="26"/>
      <c r="AD329" s="26"/>
      <c r="AE329" s="35" t="str">
        <f t="shared" si="251"/>
        <v/>
      </c>
      <c r="AF329" s="23"/>
      <c r="AG329" s="24">
        <f t="shared" si="227"/>
        <v>0</v>
      </c>
      <c r="AH329" s="24" t="str">
        <f t="shared" si="252"/>
        <v/>
      </c>
      <c r="AI329" s="42" t="str">
        <f t="shared" si="236"/>
        <v/>
      </c>
      <c r="AJ329" s="42" t="str">
        <f t="shared" si="254"/>
        <v/>
      </c>
      <c r="AK329" s="42" t="str">
        <f t="shared" si="255"/>
        <v/>
      </c>
      <c r="AL329" s="24" t="str">
        <f t="shared" si="256"/>
        <v/>
      </c>
      <c r="AM329" s="36" t="str">
        <f t="shared" si="243"/>
        <v/>
      </c>
      <c r="AN329" s="59"/>
    </row>
    <row r="330" spans="1:40" x14ac:dyDescent="0.25">
      <c r="A330" s="3" t="s">
        <v>44</v>
      </c>
      <c r="B330" s="12" t="s">
        <v>697</v>
      </c>
      <c r="C330" s="12"/>
      <c r="D330" s="12"/>
      <c r="E330" s="1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29"/>
      <c r="X330" s="56"/>
      <c r="Y330" s="56"/>
      <c r="Z330" s="56"/>
      <c r="AA330" s="56"/>
      <c r="AB330" s="56"/>
      <c r="AC330" s="56"/>
      <c r="AD330" s="56"/>
      <c r="AE330" s="29"/>
      <c r="AF330" s="29"/>
      <c r="AG330" s="29"/>
      <c r="AH330" s="29"/>
      <c r="AI330" s="29"/>
      <c r="AJ330" s="29"/>
      <c r="AK330" s="8"/>
      <c r="AL330" s="29"/>
      <c r="AM330" s="29"/>
      <c r="AN330" s="29"/>
    </row>
    <row r="331" spans="1:40" x14ac:dyDescent="0.25">
      <c r="A331" s="2" t="s">
        <v>45</v>
      </c>
      <c r="B331" s="37" t="s">
        <v>552</v>
      </c>
      <c r="C331" s="37" t="s">
        <v>553</v>
      </c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7">
        <f t="shared" ref="W331:W340" si="259">SUM(F331:V331)</f>
        <v>0</v>
      </c>
      <c r="X331" s="26"/>
      <c r="Y331" s="26"/>
      <c r="Z331" s="26"/>
      <c r="AA331" s="26"/>
      <c r="AB331" s="26"/>
      <c r="AC331" s="26"/>
      <c r="AD331" s="26"/>
      <c r="AE331" s="35" t="str">
        <f t="shared" ref="AE331:AE340" si="260">IF(W331&gt;0,MIN(X331:AD331)*$AE$2,"")</f>
        <v/>
      </c>
      <c r="AF331" s="23"/>
      <c r="AG331" s="24">
        <f t="shared" si="227"/>
        <v>0</v>
      </c>
      <c r="AH331" s="24" t="str">
        <f t="shared" ref="AH331" si="261">IF(W331&gt;0,MIN(X331:AD331)+AE331+AG331,"")</f>
        <v/>
      </c>
      <c r="AI331" s="42" t="str">
        <f t="shared" si="236"/>
        <v/>
      </c>
      <c r="AJ331" s="42" t="str">
        <f t="shared" ref="AJ331:AJ340" si="262">IF(W331&gt;0,W331*AF331*$AG$2,"")</f>
        <v/>
      </c>
      <c r="AK331" s="42" t="str">
        <f t="shared" ref="AK331:AK340" si="263">IF(W331&gt;0,W331*AE331,"")</f>
        <v/>
      </c>
      <c r="AL331" s="24" t="str">
        <f t="shared" ref="AL331" si="264">IF(W331&gt;0,W331*AH331,"")</f>
        <v/>
      </c>
      <c r="AM331" s="36" t="str">
        <f t="shared" si="243"/>
        <v/>
      </c>
      <c r="AN331" s="59"/>
    </row>
    <row r="332" spans="1:40" x14ac:dyDescent="0.25">
      <c r="A332" s="2" t="s">
        <v>45</v>
      </c>
      <c r="B332" s="37" t="s">
        <v>528</v>
      </c>
      <c r="C332" s="37">
        <v>1809</v>
      </c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7">
        <f t="shared" si="259"/>
        <v>0</v>
      </c>
      <c r="X332" s="26"/>
      <c r="Y332" s="26"/>
      <c r="Z332" s="26"/>
      <c r="AA332" s="26"/>
      <c r="AB332" s="26"/>
      <c r="AC332" s="26"/>
      <c r="AD332" s="26"/>
      <c r="AE332" s="35" t="str">
        <f t="shared" si="260"/>
        <v/>
      </c>
      <c r="AF332" s="23"/>
      <c r="AG332" s="24">
        <f t="shared" ref="AG332:AG393" si="265">IF($AF$4="x",AF332*$AG$2,"0")</f>
        <v>0</v>
      </c>
      <c r="AH332" s="24" t="str">
        <f t="shared" ref="AH332" si="266">IF(W332&gt;0,MIN(X332:AD332)+AE332+AG332,"")</f>
        <v/>
      </c>
      <c r="AI332" s="42" t="str">
        <f t="shared" si="236"/>
        <v/>
      </c>
      <c r="AJ332" s="42" t="str">
        <f t="shared" si="262"/>
        <v/>
      </c>
      <c r="AK332" s="42" t="str">
        <f t="shared" si="263"/>
        <v/>
      </c>
      <c r="AL332" s="24" t="str">
        <f t="shared" ref="AL332" si="267">IF(W332&gt;0,W332*AH332,"")</f>
        <v/>
      </c>
      <c r="AM332" s="36" t="str">
        <f t="shared" si="243"/>
        <v/>
      </c>
      <c r="AN332" s="59"/>
    </row>
    <row r="333" spans="1:40" x14ac:dyDescent="0.25">
      <c r="A333" s="2" t="s">
        <v>45</v>
      </c>
      <c r="B333" s="4" t="s">
        <v>515</v>
      </c>
      <c r="C333" s="4" t="s">
        <v>426</v>
      </c>
      <c r="D333" s="16"/>
      <c r="E333" s="15"/>
      <c r="F333" s="4"/>
      <c r="G333" s="1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7">
        <f t="shared" si="259"/>
        <v>0</v>
      </c>
      <c r="X333" s="26"/>
      <c r="Y333" s="26"/>
      <c r="Z333" s="26"/>
      <c r="AA333" s="26"/>
      <c r="AB333" s="26"/>
      <c r="AC333" s="26"/>
      <c r="AD333" s="26"/>
      <c r="AE333" s="35" t="str">
        <f t="shared" si="260"/>
        <v/>
      </c>
      <c r="AF333" s="23">
        <v>15</v>
      </c>
      <c r="AG333" s="24">
        <f t="shared" si="265"/>
        <v>5</v>
      </c>
      <c r="AH333" s="24" t="str">
        <f t="shared" ref="AH333:AH340" si="268">IF(W333&gt;0,MIN(X333:AD333)+AE333+AG333,"")</f>
        <v/>
      </c>
      <c r="AI333" s="42" t="str">
        <f t="shared" si="236"/>
        <v/>
      </c>
      <c r="AJ333" s="42" t="str">
        <f t="shared" si="262"/>
        <v/>
      </c>
      <c r="AK333" s="42" t="str">
        <f t="shared" si="263"/>
        <v/>
      </c>
      <c r="AL333" s="24" t="str">
        <f t="shared" ref="AL333:AL340" si="269">IF(W333&gt;0,W333*AH333,"")</f>
        <v/>
      </c>
      <c r="AM333" s="36" t="str">
        <f t="shared" si="243"/>
        <v/>
      </c>
      <c r="AN333" s="59"/>
    </row>
    <row r="334" spans="1:40" x14ac:dyDescent="0.25">
      <c r="A334" s="2" t="s">
        <v>455</v>
      </c>
      <c r="B334" s="15" t="s">
        <v>699</v>
      </c>
      <c r="C334" s="15" t="s">
        <v>699</v>
      </c>
      <c r="D334" s="16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7">
        <f t="shared" si="259"/>
        <v>0</v>
      </c>
      <c r="X334" s="26"/>
      <c r="Y334" s="26"/>
      <c r="Z334" s="26"/>
      <c r="AA334" s="26"/>
      <c r="AB334" s="26"/>
      <c r="AC334" s="26"/>
      <c r="AD334" s="26"/>
      <c r="AE334" s="35" t="str">
        <f t="shared" si="260"/>
        <v/>
      </c>
      <c r="AF334" s="23">
        <v>5</v>
      </c>
      <c r="AG334" s="24">
        <f t="shared" si="265"/>
        <v>1.6666666666666665</v>
      </c>
      <c r="AH334" s="24" t="str">
        <f t="shared" si="268"/>
        <v/>
      </c>
      <c r="AI334" s="42" t="str">
        <f t="shared" si="236"/>
        <v/>
      </c>
      <c r="AJ334" s="42" t="str">
        <f t="shared" si="262"/>
        <v/>
      </c>
      <c r="AK334" s="42" t="str">
        <f t="shared" si="263"/>
        <v/>
      </c>
      <c r="AL334" s="24" t="str">
        <f t="shared" si="269"/>
        <v/>
      </c>
      <c r="AM334" s="36" t="str">
        <f t="shared" si="243"/>
        <v/>
      </c>
      <c r="AN334" s="59"/>
    </row>
    <row r="335" spans="1:40" x14ac:dyDescent="0.25">
      <c r="A335" s="2" t="s">
        <v>454</v>
      </c>
      <c r="B335" s="15" t="s">
        <v>699</v>
      </c>
      <c r="C335" s="15" t="s">
        <v>699</v>
      </c>
      <c r="D335" s="16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7">
        <f t="shared" si="259"/>
        <v>0</v>
      </c>
      <c r="X335" s="26"/>
      <c r="Y335" s="26"/>
      <c r="Z335" s="26"/>
      <c r="AA335" s="26"/>
      <c r="AB335" s="26"/>
      <c r="AC335" s="26"/>
      <c r="AD335" s="26"/>
      <c r="AE335" s="35" t="str">
        <f t="shared" si="260"/>
        <v/>
      </c>
      <c r="AF335" s="23"/>
      <c r="AG335" s="24">
        <f t="shared" si="265"/>
        <v>0</v>
      </c>
      <c r="AH335" s="24" t="str">
        <f t="shared" si="268"/>
        <v/>
      </c>
      <c r="AI335" s="42" t="str">
        <f t="shared" si="236"/>
        <v/>
      </c>
      <c r="AJ335" s="42" t="str">
        <f t="shared" si="262"/>
        <v/>
      </c>
      <c r="AK335" s="42" t="str">
        <f t="shared" si="263"/>
        <v/>
      </c>
      <c r="AL335" s="24" t="str">
        <f t="shared" si="269"/>
        <v/>
      </c>
      <c r="AM335" s="36" t="str">
        <f t="shared" si="243"/>
        <v/>
      </c>
      <c r="AN335" s="59"/>
    </row>
    <row r="336" spans="1:40" x14ac:dyDescent="0.25">
      <c r="A336" s="2" t="s">
        <v>46</v>
      </c>
      <c r="B336" s="15" t="s">
        <v>699</v>
      </c>
      <c r="C336" s="15" t="s">
        <v>699</v>
      </c>
      <c r="D336" s="16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7">
        <f t="shared" si="259"/>
        <v>0</v>
      </c>
      <c r="X336" s="26"/>
      <c r="Y336" s="26"/>
      <c r="Z336" s="26"/>
      <c r="AA336" s="26"/>
      <c r="AB336" s="26"/>
      <c r="AC336" s="26"/>
      <c r="AD336" s="26"/>
      <c r="AE336" s="35" t="str">
        <f t="shared" si="260"/>
        <v/>
      </c>
      <c r="AF336" s="23">
        <v>20</v>
      </c>
      <c r="AG336" s="24">
        <f t="shared" si="265"/>
        <v>6.6666666666666661</v>
      </c>
      <c r="AH336" s="24" t="str">
        <f t="shared" si="268"/>
        <v/>
      </c>
      <c r="AI336" s="42" t="str">
        <f t="shared" si="236"/>
        <v/>
      </c>
      <c r="AJ336" s="42" t="str">
        <f t="shared" si="262"/>
        <v/>
      </c>
      <c r="AK336" s="42" t="str">
        <f t="shared" si="263"/>
        <v/>
      </c>
      <c r="AL336" s="24" t="str">
        <f t="shared" si="269"/>
        <v/>
      </c>
      <c r="AM336" s="36" t="str">
        <f t="shared" si="243"/>
        <v/>
      </c>
      <c r="AN336" s="59"/>
    </row>
    <row r="337" spans="1:40" x14ac:dyDescent="0.25">
      <c r="A337" s="2" t="s">
        <v>452</v>
      </c>
      <c r="B337" s="15" t="s">
        <v>699</v>
      </c>
      <c r="C337" s="15" t="s">
        <v>699</v>
      </c>
      <c r="D337" s="16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7">
        <f t="shared" si="259"/>
        <v>0</v>
      </c>
      <c r="X337" s="26"/>
      <c r="Y337" s="26"/>
      <c r="Z337" s="26"/>
      <c r="AA337" s="26"/>
      <c r="AB337" s="26"/>
      <c r="AC337" s="26"/>
      <c r="AD337" s="26"/>
      <c r="AE337" s="35" t="str">
        <f t="shared" si="260"/>
        <v/>
      </c>
      <c r="AF337" s="23"/>
      <c r="AG337" s="24">
        <f t="shared" si="265"/>
        <v>0</v>
      </c>
      <c r="AH337" s="24" t="str">
        <f t="shared" si="268"/>
        <v/>
      </c>
      <c r="AI337" s="42" t="str">
        <f t="shared" si="236"/>
        <v/>
      </c>
      <c r="AJ337" s="42" t="str">
        <f t="shared" si="262"/>
        <v/>
      </c>
      <c r="AK337" s="42" t="str">
        <f t="shared" si="263"/>
        <v/>
      </c>
      <c r="AL337" s="24" t="str">
        <f t="shared" si="269"/>
        <v/>
      </c>
      <c r="AM337" s="36" t="str">
        <f t="shared" si="243"/>
        <v/>
      </c>
      <c r="AN337" s="59"/>
    </row>
    <row r="338" spans="1:40" x14ac:dyDescent="0.25">
      <c r="A338" s="2" t="s">
        <v>453</v>
      </c>
      <c r="B338" s="4" t="s">
        <v>699</v>
      </c>
      <c r="C338" s="4" t="s">
        <v>699</v>
      </c>
      <c r="D338" s="16"/>
      <c r="E338" s="15"/>
      <c r="F338" s="4"/>
      <c r="G338" s="1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7">
        <f t="shared" si="259"/>
        <v>0</v>
      </c>
      <c r="X338" s="26"/>
      <c r="Y338" s="26"/>
      <c r="Z338" s="26"/>
      <c r="AA338" s="26"/>
      <c r="AB338" s="26"/>
      <c r="AC338" s="26"/>
      <c r="AD338" s="26"/>
      <c r="AE338" s="35" t="str">
        <f t="shared" si="260"/>
        <v/>
      </c>
      <c r="AF338" s="23"/>
      <c r="AG338" s="24">
        <f t="shared" si="265"/>
        <v>0</v>
      </c>
      <c r="AH338" s="24" t="str">
        <f t="shared" si="268"/>
        <v/>
      </c>
      <c r="AI338" s="42" t="str">
        <f t="shared" si="236"/>
        <v/>
      </c>
      <c r="AJ338" s="42" t="str">
        <f t="shared" si="262"/>
        <v/>
      </c>
      <c r="AK338" s="42" t="str">
        <f t="shared" si="263"/>
        <v/>
      </c>
      <c r="AL338" s="24" t="str">
        <f t="shared" si="269"/>
        <v/>
      </c>
      <c r="AM338" s="36" t="str">
        <f t="shared" si="243"/>
        <v/>
      </c>
      <c r="AN338" s="59"/>
    </row>
    <row r="339" spans="1:40" x14ac:dyDescent="0.25">
      <c r="A339" s="2" t="s">
        <v>689</v>
      </c>
      <c r="B339" s="86" t="s">
        <v>552</v>
      </c>
      <c r="C339" s="4" t="s">
        <v>691</v>
      </c>
      <c r="D339" s="16"/>
      <c r="E339" s="15"/>
      <c r="F339" s="4"/>
      <c r="G339" s="1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7">
        <f t="shared" si="259"/>
        <v>0</v>
      </c>
      <c r="X339" s="26"/>
      <c r="Y339" s="26"/>
      <c r="Z339" s="26"/>
      <c r="AA339" s="26"/>
      <c r="AB339" s="26"/>
      <c r="AC339" s="26"/>
      <c r="AD339" s="26"/>
      <c r="AE339" s="35" t="str">
        <f t="shared" si="260"/>
        <v/>
      </c>
      <c r="AF339" s="23">
        <v>5</v>
      </c>
      <c r="AG339" s="24">
        <f t="shared" si="265"/>
        <v>1.6666666666666665</v>
      </c>
      <c r="AH339" s="24" t="str">
        <f t="shared" si="268"/>
        <v/>
      </c>
      <c r="AI339" s="42" t="str">
        <f t="shared" si="236"/>
        <v/>
      </c>
      <c r="AJ339" s="42" t="str">
        <f t="shared" si="262"/>
        <v/>
      </c>
      <c r="AK339" s="42" t="str">
        <f t="shared" si="263"/>
        <v/>
      </c>
      <c r="AL339" s="24" t="str">
        <f t="shared" si="269"/>
        <v/>
      </c>
      <c r="AM339" s="36" t="str">
        <f t="shared" si="243"/>
        <v/>
      </c>
      <c r="AN339" s="59"/>
    </row>
    <row r="340" spans="1:40" x14ac:dyDescent="0.25">
      <c r="A340" s="2" t="s">
        <v>690</v>
      </c>
      <c r="B340" s="86" t="s">
        <v>552</v>
      </c>
      <c r="C340" s="4" t="s">
        <v>692</v>
      </c>
      <c r="D340" s="16"/>
      <c r="E340" s="15"/>
      <c r="F340" s="4"/>
      <c r="G340" s="1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7">
        <f t="shared" si="259"/>
        <v>0</v>
      </c>
      <c r="X340" s="26"/>
      <c r="Y340" s="26"/>
      <c r="Z340" s="26"/>
      <c r="AA340" s="26"/>
      <c r="AB340" s="26"/>
      <c r="AC340" s="26"/>
      <c r="AD340" s="26"/>
      <c r="AE340" s="35" t="str">
        <f t="shared" si="260"/>
        <v/>
      </c>
      <c r="AF340" s="23"/>
      <c r="AG340" s="24">
        <f t="shared" si="265"/>
        <v>0</v>
      </c>
      <c r="AH340" s="24" t="str">
        <f t="shared" si="268"/>
        <v/>
      </c>
      <c r="AI340" s="42" t="str">
        <f t="shared" si="236"/>
        <v/>
      </c>
      <c r="AJ340" s="42" t="str">
        <f t="shared" si="262"/>
        <v/>
      </c>
      <c r="AK340" s="42" t="str">
        <f t="shared" si="263"/>
        <v/>
      </c>
      <c r="AL340" s="24" t="str">
        <f t="shared" si="269"/>
        <v/>
      </c>
      <c r="AM340" s="36" t="str">
        <f t="shared" si="243"/>
        <v/>
      </c>
      <c r="AN340" s="59"/>
    </row>
    <row r="341" spans="1:40" x14ac:dyDescent="0.25">
      <c r="A341" s="3" t="s">
        <v>442</v>
      </c>
      <c r="B341" s="12" t="s">
        <v>697</v>
      </c>
      <c r="C341" s="12"/>
      <c r="D341" s="12"/>
      <c r="E341" s="1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29"/>
      <c r="X341" s="56"/>
      <c r="Y341" s="56"/>
      <c r="Z341" s="56"/>
      <c r="AA341" s="56"/>
      <c r="AB341" s="56"/>
      <c r="AC341" s="56"/>
      <c r="AD341" s="56"/>
      <c r="AE341" s="29"/>
      <c r="AF341" s="29"/>
      <c r="AG341" s="29"/>
      <c r="AH341" s="29"/>
      <c r="AI341" s="29"/>
      <c r="AJ341" s="29"/>
      <c r="AK341" s="8"/>
      <c r="AL341" s="29"/>
      <c r="AM341" s="29"/>
      <c r="AN341" s="29"/>
    </row>
    <row r="342" spans="1:40" x14ac:dyDescent="0.25">
      <c r="A342" s="2" t="s">
        <v>447</v>
      </c>
      <c r="B342" s="15" t="s">
        <v>699</v>
      </c>
      <c r="C342" s="15" t="s">
        <v>699</v>
      </c>
      <c r="D342" s="16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7">
        <f t="shared" ref="W342:W351" si="270">SUM(F342:V342)</f>
        <v>0</v>
      </c>
      <c r="X342" s="26"/>
      <c r="Y342" s="26"/>
      <c r="Z342" s="26"/>
      <c r="AA342" s="26"/>
      <c r="AB342" s="26"/>
      <c r="AC342" s="26"/>
      <c r="AD342" s="26"/>
      <c r="AE342" s="35" t="str">
        <f t="shared" ref="AE342:AE351" si="271">IF(W342&gt;0,MIN(X342:AD342)*$AE$2,"")</f>
        <v/>
      </c>
      <c r="AF342" s="23"/>
      <c r="AG342" s="24">
        <f t="shared" si="265"/>
        <v>0</v>
      </c>
      <c r="AH342" s="24" t="str">
        <f t="shared" ref="AH342:AH346" si="272">IF(W342&gt;0,MIN(X342:AD342)+AE342+AG342,"")</f>
        <v/>
      </c>
      <c r="AI342" s="42" t="str">
        <f t="shared" si="236"/>
        <v/>
      </c>
      <c r="AJ342" s="42" t="str">
        <f t="shared" ref="AJ342:AJ351" si="273">IF(W342&gt;0,W342*AF342*$AG$2,"")</f>
        <v/>
      </c>
      <c r="AK342" s="42" t="str">
        <f t="shared" ref="AK342:AK351" si="274">IF(W342&gt;0,W342*AE342,"")</f>
        <v/>
      </c>
      <c r="AL342" s="24" t="str">
        <f t="shared" ref="AL342:AL346" si="275">IF(W342&gt;0,W342*AH342,"")</f>
        <v/>
      </c>
      <c r="AM342" s="36" t="str">
        <f t="shared" si="243"/>
        <v/>
      </c>
      <c r="AN342" s="59"/>
    </row>
    <row r="343" spans="1:40" x14ac:dyDescent="0.25">
      <c r="A343" s="2" t="s">
        <v>446</v>
      </c>
      <c r="B343" s="15" t="s">
        <v>699</v>
      </c>
      <c r="C343" s="15" t="s">
        <v>699</v>
      </c>
      <c r="D343" s="16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7">
        <f t="shared" si="270"/>
        <v>0</v>
      </c>
      <c r="X343" s="26"/>
      <c r="Y343" s="26"/>
      <c r="Z343" s="26"/>
      <c r="AA343" s="26"/>
      <c r="AB343" s="26"/>
      <c r="AC343" s="26"/>
      <c r="AD343" s="26"/>
      <c r="AE343" s="35" t="str">
        <f t="shared" si="271"/>
        <v/>
      </c>
      <c r="AF343" s="23"/>
      <c r="AG343" s="24">
        <f t="shared" si="265"/>
        <v>0</v>
      </c>
      <c r="AH343" s="24" t="str">
        <f t="shared" si="272"/>
        <v/>
      </c>
      <c r="AI343" s="42" t="str">
        <f t="shared" si="236"/>
        <v/>
      </c>
      <c r="AJ343" s="42" t="str">
        <f t="shared" si="273"/>
        <v/>
      </c>
      <c r="AK343" s="42" t="str">
        <f t="shared" si="274"/>
        <v/>
      </c>
      <c r="AL343" s="24" t="str">
        <f t="shared" si="275"/>
        <v/>
      </c>
      <c r="AM343" s="36" t="str">
        <f t="shared" si="243"/>
        <v/>
      </c>
      <c r="AN343" s="59"/>
    </row>
    <row r="344" spans="1:40" x14ac:dyDescent="0.25">
      <c r="A344" s="2" t="s">
        <v>443</v>
      </c>
      <c r="B344" s="15" t="s">
        <v>699</v>
      </c>
      <c r="C344" s="15" t="s">
        <v>699</v>
      </c>
      <c r="D344" s="16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7">
        <f t="shared" si="270"/>
        <v>0</v>
      </c>
      <c r="X344" s="26"/>
      <c r="Y344" s="26"/>
      <c r="Z344" s="26"/>
      <c r="AA344" s="26"/>
      <c r="AB344" s="26"/>
      <c r="AC344" s="26"/>
      <c r="AD344" s="26"/>
      <c r="AE344" s="35" t="str">
        <f t="shared" si="271"/>
        <v/>
      </c>
      <c r="AF344" s="23">
        <v>360</v>
      </c>
      <c r="AG344" s="24">
        <f t="shared" si="265"/>
        <v>120</v>
      </c>
      <c r="AH344" s="24" t="str">
        <f t="shared" si="272"/>
        <v/>
      </c>
      <c r="AI344" s="42" t="str">
        <f t="shared" si="236"/>
        <v/>
      </c>
      <c r="AJ344" s="42" t="str">
        <f t="shared" si="273"/>
        <v/>
      </c>
      <c r="AK344" s="42" t="str">
        <f t="shared" si="274"/>
        <v/>
      </c>
      <c r="AL344" s="24" t="str">
        <f t="shared" si="275"/>
        <v/>
      </c>
      <c r="AM344" s="36" t="str">
        <f t="shared" si="243"/>
        <v/>
      </c>
      <c r="AN344" s="59"/>
    </row>
    <row r="345" spans="1:40" x14ac:dyDescent="0.25">
      <c r="A345" s="2" t="s">
        <v>444</v>
      </c>
      <c r="B345" s="15" t="s">
        <v>699</v>
      </c>
      <c r="C345" s="15" t="s">
        <v>699</v>
      </c>
      <c r="D345" s="16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7">
        <f t="shared" si="270"/>
        <v>0</v>
      </c>
      <c r="X345" s="26"/>
      <c r="Y345" s="26"/>
      <c r="Z345" s="26"/>
      <c r="AA345" s="26"/>
      <c r="AB345" s="26"/>
      <c r="AC345" s="26"/>
      <c r="AD345" s="26"/>
      <c r="AE345" s="35" t="str">
        <f t="shared" si="271"/>
        <v/>
      </c>
      <c r="AF345" s="23"/>
      <c r="AG345" s="24">
        <f t="shared" si="265"/>
        <v>0</v>
      </c>
      <c r="AH345" s="24" t="str">
        <f t="shared" si="272"/>
        <v/>
      </c>
      <c r="AI345" s="42" t="str">
        <f t="shared" si="236"/>
        <v/>
      </c>
      <c r="AJ345" s="42" t="str">
        <f t="shared" si="273"/>
        <v/>
      </c>
      <c r="AK345" s="42" t="str">
        <f t="shared" si="274"/>
        <v/>
      </c>
      <c r="AL345" s="24" t="str">
        <f t="shared" si="275"/>
        <v/>
      </c>
      <c r="AM345" s="36" t="str">
        <f t="shared" si="243"/>
        <v/>
      </c>
      <c r="AN345" s="59"/>
    </row>
    <row r="346" spans="1:40" x14ac:dyDescent="0.25">
      <c r="A346" s="2" t="s">
        <v>445</v>
      </c>
      <c r="B346" s="15" t="s">
        <v>699</v>
      </c>
      <c r="C346" s="15" t="s">
        <v>699</v>
      </c>
      <c r="D346" s="16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7">
        <f t="shared" si="270"/>
        <v>0</v>
      </c>
      <c r="X346" s="26"/>
      <c r="Y346" s="26"/>
      <c r="Z346" s="26"/>
      <c r="AA346" s="26"/>
      <c r="AB346" s="26"/>
      <c r="AC346" s="26"/>
      <c r="AD346" s="26"/>
      <c r="AE346" s="35" t="str">
        <f t="shared" si="271"/>
        <v/>
      </c>
      <c r="AF346" s="23">
        <v>120</v>
      </c>
      <c r="AG346" s="24">
        <f t="shared" si="265"/>
        <v>40</v>
      </c>
      <c r="AH346" s="24" t="str">
        <f t="shared" si="272"/>
        <v/>
      </c>
      <c r="AI346" s="42" t="str">
        <f t="shared" si="236"/>
        <v/>
      </c>
      <c r="AJ346" s="42" t="str">
        <f t="shared" si="273"/>
        <v/>
      </c>
      <c r="AK346" s="42" t="str">
        <f t="shared" si="274"/>
        <v/>
      </c>
      <c r="AL346" s="24" t="str">
        <f t="shared" si="275"/>
        <v/>
      </c>
      <c r="AM346" s="36" t="str">
        <f t="shared" si="243"/>
        <v/>
      </c>
      <c r="AN346" s="59"/>
    </row>
    <row r="347" spans="1:40" x14ac:dyDescent="0.25">
      <c r="A347" s="2" t="s">
        <v>448</v>
      </c>
      <c r="B347" s="37" t="s">
        <v>699</v>
      </c>
      <c r="C347" s="37" t="s">
        <v>699</v>
      </c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7">
        <f t="shared" si="270"/>
        <v>0</v>
      </c>
      <c r="X347" s="26"/>
      <c r="Y347" s="26"/>
      <c r="Z347" s="26"/>
      <c r="AA347" s="26"/>
      <c r="AB347" s="26"/>
      <c r="AC347" s="26"/>
      <c r="AD347" s="26"/>
      <c r="AE347" s="35" t="str">
        <f t="shared" si="271"/>
        <v/>
      </c>
      <c r="AF347" s="23">
        <v>60</v>
      </c>
      <c r="AG347" s="24">
        <f t="shared" si="265"/>
        <v>20</v>
      </c>
      <c r="AH347" s="24" t="str">
        <f t="shared" ref="AH347" si="276">IF(W347&gt;0,MIN(X347:AD347)+AE347+AG347,"")</f>
        <v/>
      </c>
      <c r="AI347" s="42" t="str">
        <f t="shared" si="236"/>
        <v/>
      </c>
      <c r="AJ347" s="42" t="str">
        <f t="shared" si="273"/>
        <v/>
      </c>
      <c r="AK347" s="42" t="str">
        <f t="shared" si="274"/>
        <v/>
      </c>
      <c r="AL347" s="24" t="str">
        <f t="shared" ref="AL347" si="277">IF(W347&gt;0,W347*AH347,"")</f>
        <v/>
      </c>
      <c r="AM347" s="36" t="str">
        <f t="shared" si="243"/>
        <v/>
      </c>
      <c r="AN347" s="59"/>
    </row>
    <row r="348" spans="1:40" x14ac:dyDescent="0.25">
      <c r="A348" s="2" t="s">
        <v>561</v>
      </c>
      <c r="B348" s="37" t="s">
        <v>699</v>
      </c>
      <c r="C348" s="37" t="s">
        <v>699</v>
      </c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7">
        <f t="shared" si="270"/>
        <v>0</v>
      </c>
      <c r="X348" s="26"/>
      <c r="Y348" s="26"/>
      <c r="Z348" s="26"/>
      <c r="AA348" s="26"/>
      <c r="AB348" s="26"/>
      <c r="AC348" s="26"/>
      <c r="AD348" s="26"/>
      <c r="AE348" s="35" t="str">
        <f t="shared" si="271"/>
        <v/>
      </c>
      <c r="AF348" s="23">
        <v>15</v>
      </c>
      <c r="AG348" s="24">
        <f t="shared" si="265"/>
        <v>5</v>
      </c>
      <c r="AH348" s="24" t="str">
        <f t="shared" ref="AH348" si="278">IF(W348&gt;0,MIN(X348:AD348)+AE348+AG348,"")</f>
        <v/>
      </c>
      <c r="AI348" s="42" t="str">
        <f t="shared" si="236"/>
        <v/>
      </c>
      <c r="AJ348" s="42" t="str">
        <f t="shared" si="273"/>
        <v/>
      </c>
      <c r="AK348" s="42" t="str">
        <f t="shared" si="274"/>
        <v/>
      </c>
      <c r="AL348" s="24" t="str">
        <f t="shared" ref="AL348" si="279">IF(W348&gt;0,W348*AH348,"")</f>
        <v/>
      </c>
      <c r="AM348" s="36" t="str">
        <f t="shared" si="243"/>
        <v/>
      </c>
      <c r="AN348" s="59"/>
    </row>
    <row r="349" spans="1:40" x14ac:dyDescent="0.25">
      <c r="A349" s="2" t="s">
        <v>562</v>
      </c>
      <c r="B349" s="37" t="s">
        <v>699</v>
      </c>
      <c r="C349" s="37" t="s">
        <v>699</v>
      </c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7">
        <f t="shared" si="270"/>
        <v>0</v>
      </c>
      <c r="X349" s="26"/>
      <c r="Y349" s="26"/>
      <c r="Z349" s="26"/>
      <c r="AA349" s="26"/>
      <c r="AB349" s="26"/>
      <c r="AC349" s="26"/>
      <c r="AD349" s="26"/>
      <c r="AE349" s="35" t="str">
        <f t="shared" si="271"/>
        <v/>
      </c>
      <c r="AF349" s="23"/>
      <c r="AG349" s="24">
        <f t="shared" si="265"/>
        <v>0</v>
      </c>
      <c r="AH349" s="24" t="str">
        <f t="shared" ref="AH349:AH351" si="280">IF(W349&gt;0,MIN(X349:AD349)+AE349+AG349,"")</f>
        <v/>
      </c>
      <c r="AI349" s="42" t="str">
        <f t="shared" si="236"/>
        <v/>
      </c>
      <c r="AJ349" s="42" t="str">
        <f t="shared" si="273"/>
        <v/>
      </c>
      <c r="AK349" s="42" t="str">
        <f t="shared" si="274"/>
        <v/>
      </c>
      <c r="AL349" s="24" t="str">
        <f t="shared" ref="AL349:AL351" si="281">IF(W349&gt;0,W349*AH349,"")</f>
        <v/>
      </c>
      <c r="AM349" s="36" t="str">
        <f t="shared" si="243"/>
        <v/>
      </c>
      <c r="AN349" s="59"/>
    </row>
    <row r="350" spans="1:40" x14ac:dyDescent="0.25">
      <c r="A350" s="2" t="s">
        <v>563</v>
      </c>
      <c r="B350" s="37" t="s">
        <v>699</v>
      </c>
      <c r="C350" s="37" t="s">
        <v>699</v>
      </c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7">
        <f t="shared" si="270"/>
        <v>0</v>
      </c>
      <c r="X350" s="26"/>
      <c r="Y350" s="26"/>
      <c r="Z350" s="26"/>
      <c r="AA350" s="26"/>
      <c r="AB350" s="26"/>
      <c r="AC350" s="26"/>
      <c r="AD350" s="26"/>
      <c r="AE350" s="35" t="str">
        <f t="shared" si="271"/>
        <v/>
      </c>
      <c r="AF350" s="23">
        <v>360</v>
      </c>
      <c r="AG350" s="24">
        <f t="shared" si="265"/>
        <v>120</v>
      </c>
      <c r="AH350" s="24" t="str">
        <f t="shared" si="280"/>
        <v/>
      </c>
      <c r="AI350" s="42" t="str">
        <f t="shared" si="236"/>
        <v/>
      </c>
      <c r="AJ350" s="42" t="str">
        <f t="shared" si="273"/>
        <v/>
      </c>
      <c r="AK350" s="42" t="str">
        <f t="shared" si="274"/>
        <v/>
      </c>
      <c r="AL350" s="24" t="str">
        <f t="shared" si="281"/>
        <v/>
      </c>
      <c r="AM350" s="36" t="str">
        <f t="shared" si="243"/>
        <v/>
      </c>
      <c r="AN350" s="59"/>
    </row>
    <row r="351" spans="1:40" x14ac:dyDescent="0.25">
      <c r="A351" s="2" t="s">
        <v>564</v>
      </c>
      <c r="B351" s="37" t="s">
        <v>699</v>
      </c>
      <c r="C351" s="37" t="s">
        <v>699</v>
      </c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7">
        <f t="shared" si="270"/>
        <v>0</v>
      </c>
      <c r="X351" s="26"/>
      <c r="Y351" s="26"/>
      <c r="Z351" s="26"/>
      <c r="AA351" s="26"/>
      <c r="AB351" s="26"/>
      <c r="AC351" s="26"/>
      <c r="AD351" s="26"/>
      <c r="AE351" s="35" t="str">
        <f t="shared" si="271"/>
        <v/>
      </c>
      <c r="AF351" s="23"/>
      <c r="AG351" s="24">
        <f t="shared" si="265"/>
        <v>0</v>
      </c>
      <c r="AH351" s="24" t="str">
        <f t="shared" si="280"/>
        <v/>
      </c>
      <c r="AI351" s="42" t="str">
        <f t="shared" si="236"/>
        <v/>
      </c>
      <c r="AJ351" s="42" t="str">
        <f t="shared" si="273"/>
        <v/>
      </c>
      <c r="AK351" s="42" t="str">
        <f t="shared" si="274"/>
        <v/>
      </c>
      <c r="AL351" s="24" t="str">
        <f t="shared" si="281"/>
        <v/>
      </c>
      <c r="AM351" s="36" t="str">
        <f t="shared" si="243"/>
        <v/>
      </c>
      <c r="AN351" s="59"/>
    </row>
    <row r="352" spans="1:40" x14ac:dyDescent="0.25">
      <c r="A352" s="3" t="s">
        <v>484</v>
      </c>
      <c r="B352" s="12" t="s">
        <v>697</v>
      </c>
      <c r="C352" s="12"/>
      <c r="D352" s="12"/>
      <c r="E352" s="1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29"/>
      <c r="X352" s="56"/>
      <c r="Y352" s="56"/>
      <c r="Z352" s="56"/>
      <c r="AA352" s="56"/>
      <c r="AB352" s="56"/>
      <c r="AC352" s="56"/>
      <c r="AD352" s="56"/>
      <c r="AE352" s="29"/>
      <c r="AF352" s="29"/>
      <c r="AG352" s="29"/>
      <c r="AH352" s="29"/>
      <c r="AI352" s="29"/>
      <c r="AJ352" s="29"/>
      <c r="AK352" s="8"/>
      <c r="AL352" s="29"/>
      <c r="AM352" s="29"/>
      <c r="AN352" s="29"/>
    </row>
    <row r="353" spans="1:40" x14ac:dyDescent="0.25">
      <c r="A353" s="2" t="s">
        <v>480</v>
      </c>
      <c r="B353" s="16" t="s">
        <v>699</v>
      </c>
      <c r="C353" s="16" t="s">
        <v>699</v>
      </c>
      <c r="D353" s="16" t="s">
        <v>559</v>
      </c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7">
        <f t="shared" ref="W353:W384" si="282">SUM(F353:V353)</f>
        <v>0</v>
      </c>
      <c r="X353" s="26"/>
      <c r="Y353" s="26"/>
      <c r="Z353" s="26"/>
      <c r="AA353" s="26"/>
      <c r="AB353" s="26"/>
      <c r="AC353" s="26"/>
      <c r="AD353" s="26"/>
      <c r="AE353" s="35" t="str">
        <f t="shared" ref="AE353:AE381" si="283">IF(W353&gt;0,MIN(X353:AD353)*$AE$2,"")</f>
        <v/>
      </c>
      <c r="AF353" s="23"/>
      <c r="AG353" s="24">
        <f t="shared" si="265"/>
        <v>0</v>
      </c>
      <c r="AH353" s="24" t="str">
        <f t="shared" ref="AH353:AH373" si="284">IF(W353&gt;0,MIN(X353:AD353)+AE353+AG353,"")</f>
        <v/>
      </c>
      <c r="AI353" s="42" t="str">
        <f t="shared" si="236"/>
        <v/>
      </c>
      <c r="AJ353" s="42" t="str">
        <f t="shared" ref="AJ353:AJ381" si="285">IF(W353&gt;0,W353*AF353*$AG$2,"")</f>
        <v/>
      </c>
      <c r="AK353" s="42" t="str">
        <f t="shared" ref="AK353:AK381" si="286">IF(W353&gt;0,W353*AE353,"")</f>
        <v/>
      </c>
      <c r="AL353" s="24" t="str">
        <f t="shared" ref="AL353:AL380" si="287">IF(W353&gt;0,W353*AH353,"")</f>
        <v/>
      </c>
      <c r="AM353" s="36" t="str">
        <f t="shared" si="243"/>
        <v/>
      </c>
      <c r="AN353" s="59"/>
    </row>
    <row r="354" spans="1:40" x14ac:dyDescent="0.25">
      <c r="A354" s="2" t="s">
        <v>481</v>
      </c>
      <c r="B354" s="16" t="s">
        <v>699</v>
      </c>
      <c r="C354" s="16" t="s">
        <v>699</v>
      </c>
      <c r="D354" s="37" t="s">
        <v>559</v>
      </c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7">
        <f t="shared" si="282"/>
        <v>0</v>
      </c>
      <c r="X354" s="26"/>
      <c r="Y354" s="26"/>
      <c r="Z354" s="26"/>
      <c r="AA354" s="26"/>
      <c r="AB354" s="26"/>
      <c r="AC354" s="26"/>
      <c r="AD354" s="26"/>
      <c r="AE354" s="35" t="str">
        <f t="shared" si="283"/>
        <v/>
      </c>
      <c r="AF354" s="23"/>
      <c r="AG354" s="24">
        <f t="shared" si="265"/>
        <v>0</v>
      </c>
      <c r="AH354" s="24" t="str">
        <f t="shared" si="284"/>
        <v/>
      </c>
      <c r="AI354" s="42" t="str">
        <f t="shared" si="236"/>
        <v/>
      </c>
      <c r="AJ354" s="42" t="str">
        <f t="shared" si="285"/>
        <v/>
      </c>
      <c r="AK354" s="42" t="str">
        <f t="shared" si="286"/>
        <v/>
      </c>
      <c r="AL354" s="24" t="str">
        <f t="shared" si="287"/>
        <v/>
      </c>
      <c r="AM354" s="36" t="str">
        <f t="shared" si="243"/>
        <v/>
      </c>
      <c r="AN354" s="59"/>
    </row>
    <row r="355" spans="1:40" x14ac:dyDescent="0.25">
      <c r="A355" s="2" t="s">
        <v>482</v>
      </c>
      <c r="B355" s="16" t="s">
        <v>699</v>
      </c>
      <c r="C355" s="16" t="s">
        <v>699</v>
      </c>
      <c r="D355" s="16" t="s">
        <v>485</v>
      </c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7">
        <f t="shared" si="282"/>
        <v>0</v>
      </c>
      <c r="X355" s="26"/>
      <c r="Y355" s="26"/>
      <c r="Z355" s="26"/>
      <c r="AA355" s="26"/>
      <c r="AB355" s="26"/>
      <c r="AC355" s="26"/>
      <c r="AD355" s="26"/>
      <c r="AE355" s="35" t="str">
        <f t="shared" si="283"/>
        <v/>
      </c>
      <c r="AF355" s="23"/>
      <c r="AG355" s="24">
        <f t="shared" si="265"/>
        <v>0</v>
      </c>
      <c r="AH355" s="24" t="str">
        <f t="shared" si="284"/>
        <v/>
      </c>
      <c r="AI355" s="42" t="str">
        <f t="shared" si="236"/>
        <v/>
      </c>
      <c r="AJ355" s="42" t="str">
        <f t="shared" si="285"/>
        <v/>
      </c>
      <c r="AK355" s="42" t="str">
        <f t="shared" si="286"/>
        <v/>
      </c>
      <c r="AL355" s="24" t="str">
        <f t="shared" si="287"/>
        <v/>
      </c>
      <c r="AM355" s="36" t="str">
        <f t="shared" si="243"/>
        <v/>
      </c>
      <c r="AN355" s="59"/>
    </row>
    <row r="356" spans="1:40" x14ac:dyDescent="0.25">
      <c r="A356" s="2" t="s">
        <v>483</v>
      </c>
      <c r="B356" s="16" t="s">
        <v>699</v>
      </c>
      <c r="C356" s="16" t="s">
        <v>699</v>
      </c>
      <c r="D356" s="16" t="s">
        <v>560</v>
      </c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7">
        <f t="shared" si="282"/>
        <v>0</v>
      </c>
      <c r="X356" s="26"/>
      <c r="Y356" s="26"/>
      <c r="Z356" s="26"/>
      <c r="AA356" s="26"/>
      <c r="AB356" s="26"/>
      <c r="AC356" s="26"/>
      <c r="AD356" s="26"/>
      <c r="AE356" s="35" t="str">
        <f t="shared" si="283"/>
        <v/>
      </c>
      <c r="AF356" s="23"/>
      <c r="AG356" s="24">
        <f t="shared" si="265"/>
        <v>0</v>
      </c>
      <c r="AH356" s="24" t="str">
        <f t="shared" si="284"/>
        <v/>
      </c>
      <c r="AI356" s="42" t="str">
        <f t="shared" si="236"/>
        <v/>
      </c>
      <c r="AJ356" s="42" t="str">
        <f t="shared" si="285"/>
        <v/>
      </c>
      <c r="AK356" s="42" t="str">
        <f t="shared" si="286"/>
        <v/>
      </c>
      <c r="AL356" s="24" t="str">
        <f t="shared" si="287"/>
        <v/>
      </c>
      <c r="AM356" s="36" t="str">
        <f t="shared" si="243"/>
        <v/>
      </c>
      <c r="AN356" s="59"/>
    </row>
    <row r="357" spans="1:40" x14ac:dyDescent="0.25">
      <c r="A357" s="2" t="s">
        <v>570</v>
      </c>
      <c r="B357" s="16" t="s">
        <v>571</v>
      </c>
      <c r="C357" s="16" t="s">
        <v>572</v>
      </c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7">
        <f t="shared" si="282"/>
        <v>0</v>
      </c>
      <c r="X357" s="26"/>
      <c r="Y357" s="26"/>
      <c r="Z357" s="26"/>
      <c r="AA357" s="26"/>
      <c r="AB357" s="26"/>
      <c r="AC357" s="26"/>
      <c r="AD357" s="26"/>
      <c r="AE357" s="35" t="str">
        <f t="shared" si="283"/>
        <v/>
      </c>
      <c r="AF357" s="23"/>
      <c r="AG357" s="24">
        <f t="shared" si="265"/>
        <v>0</v>
      </c>
      <c r="AH357" s="24" t="str">
        <f t="shared" si="284"/>
        <v/>
      </c>
      <c r="AI357" s="42" t="str">
        <f t="shared" si="236"/>
        <v/>
      </c>
      <c r="AJ357" s="42" t="str">
        <f t="shared" si="285"/>
        <v/>
      </c>
      <c r="AK357" s="42" t="str">
        <f t="shared" si="286"/>
        <v/>
      </c>
      <c r="AL357" s="24" t="str">
        <f t="shared" si="287"/>
        <v/>
      </c>
      <c r="AM357" s="36" t="str">
        <f t="shared" si="243"/>
        <v/>
      </c>
      <c r="AN357" s="59"/>
    </row>
    <row r="358" spans="1:40" x14ac:dyDescent="0.25">
      <c r="A358" s="2" t="s">
        <v>573</v>
      </c>
      <c r="B358" s="37" t="s">
        <v>571</v>
      </c>
      <c r="C358" s="37" t="s">
        <v>574</v>
      </c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7">
        <f t="shared" si="282"/>
        <v>0</v>
      </c>
      <c r="X358" s="26"/>
      <c r="Y358" s="26"/>
      <c r="Z358" s="26"/>
      <c r="AA358" s="26"/>
      <c r="AB358" s="26"/>
      <c r="AC358" s="26"/>
      <c r="AD358" s="26"/>
      <c r="AE358" s="35" t="str">
        <f t="shared" si="283"/>
        <v/>
      </c>
      <c r="AF358" s="23">
        <v>0.4</v>
      </c>
      <c r="AG358" s="24">
        <f t="shared" si="265"/>
        <v>0.13333333333333333</v>
      </c>
      <c r="AH358" s="24" t="str">
        <f t="shared" si="284"/>
        <v/>
      </c>
      <c r="AI358" s="42" t="str">
        <f t="shared" si="236"/>
        <v/>
      </c>
      <c r="AJ358" s="42" t="str">
        <f t="shared" si="285"/>
        <v/>
      </c>
      <c r="AK358" s="42" t="str">
        <f t="shared" si="286"/>
        <v/>
      </c>
      <c r="AL358" s="24" t="str">
        <f t="shared" si="287"/>
        <v/>
      </c>
      <c r="AM358" s="36" t="str">
        <f t="shared" si="243"/>
        <v/>
      </c>
      <c r="AN358" s="59"/>
    </row>
    <row r="359" spans="1:40" x14ac:dyDescent="0.25">
      <c r="A359" s="2" t="s">
        <v>577</v>
      </c>
      <c r="B359" s="37" t="s">
        <v>571</v>
      </c>
      <c r="C359" s="37" t="s">
        <v>578</v>
      </c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7">
        <f t="shared" si="282"/>
        <v>0</v>
      </c>
      <c r="X359" s="26"/>
      <c r="Y359" s="26"/>
      <c r="Z359" s="26"/>
      <c r="AA359" s="26"/>
      <c r="AB359" s="26"/>
      <c r="AC359" s="26"/>
      <c r="AD359" s="26"/>
      <c r="AE359" s="35" t="str">
        <f t="shared" si="283"/>
        <v/>
      </c>
      <c r="AF359" s="23">
        <v>0.4</v>
      </c>
      <c r="AG359" s="24">
        <f t="shared" si="265"/>
        <v>0.13333333333333333</v>
      </c>
      <c r="AH359" s="24" t="str">
        <f t="shared" ref="AH359:AH360" si="288">IF(W359&gt;0,MIN(X359:AD359)+AE359+AG359,"")</f>
        <v/>
      </c>
      <c r="AI359" s="42" t="str">
        <f t="shared" ref="AI359:AI360" si="289">IF(W359&gt;0,MIN(X359:AD359)*W359,"")</f>
        <v/>
      </c>
      <c r="AJ359" s="42" t="str">
        <f t="shared" si="285"/>
        <v/>
      </c>
      <c r="AK359" s="42" t="str">
        <f t="shared" si="286"/>
        <v/>
      </c>
      <c r="AL359" s="24" t="str">
        <f t="shared" si="287"/>
        <v/>
      </c>
      <c r="AM359" s="36" t="str">
        <f t="shared" si="243"/>
        <v/>
      </c>
      <c r="AN359" s="59"/>
    </row>
    <row r="360" spans="1:40" x14ac:dyDescent="0.25">
      <c r="A360" s="2" t="s">
        <v>576</v>
      </c>
      <c r="B360" s="37" t="s">
        <v>571</v>
      </c>
      <c r="C360" s="37" t="s">
        <v>575</v>
      </c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7">
        <f t="shared" si="282"/>
        <v>0</v>
      </c>
      <c r="X360" s="26"/>
      <c r="Y360" s="26"/>
      <c r="Z360" s="26"/>
      <c r="AA360" s="26"/>
      <c r="AB360" s="26"/>
      <c r="AC360" s="26"/>
      <c r="AD360" s="55"/>
      <c r="AE360" s="35" t="str">
        <f t="shared" si="283"/>
        <v/>
      </c>
      <c r="AF360" s="23">
        <v>0.4</v>
      </c>
      <c r="AG360" s="24">
        <f t="shared" si="265"/>
        <v>0.13333333333333333</v>
      </c>
      <c r="AH360" s="24" t="str">
        <f t="shared" si="288"/>
        <v/>
      </c>
      <c r="AI360" s="42" t="str">
        <f t="shared" si="289"/>
        <v/>
      </c>
      <c r="AJ360" s="42" t="str">
        <f t="shared" si="285"/>
        <v/>
      </c>
      <c r="AK360" s="42" t="str">
        <f t="shared" si="286"/>
        <v/>
      </c>
      <c r="AL360" s="24" t="str">
        <f t="shared" si="287"/>
        <v/>
      </c>
      <c r="AM360" s="36" t="str">
        <f t="shared" si="243"/>
        <v/>
      </c>
      <c r="AN360" s="59"/>
    </row>
    <row r="361" spans="1:40" x14ac:dyDescent="0.25">
      <c r="A361" s="2" t="s">
        <v>576</v>
      </c>
      <c r="B361" s="37" t="s">
        <v>613</v>
      </c>
      <c r="C361" s="17" t="s">
        <v>614</v>
      </c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7">
        <f t="shared" si="282"/>
        <v>0</v>
      </c>
      <c r="X361" s="26"/>
      <c r="Y361" s="26"/>
      <c r="Z361" s="26"/>
      <c r="AA361" s="26"/>
      <c r="AB361" s="26"/>
      <c r="AC361" s="26"/>
      <c r="AD361" s="55"/>
      <c r="AE361" s="35" t="str">
        <f t="shared" si="283"/>
        <v/>
      </c>
      <c r="AF361" s="23"/>
      <c r="AG361" s="24">
        <f t="shared" si="265"/>
        <v>0</v>
      </c>
      <c r="AH361" s="24" t="str">
        <f t="shared" si="284"/>
        <v/>
      </c>
      <c r="AI361" s="42" t="str">
        <f t="shared" si="236"/>
        <v/>
      </c>
      <c r="AJ361" s="42" t="str">
        <f t="shared" si="285"/>
        <v/>
      </c>
      <c r="AK361" s="42" t="str">
        <f t="shared" si="286"/>
        <v/>
      </c>
      <c r="AL361" s="24" t="str">
        <f t="shared" si="287"/>
        <v/>
      </c>
      <c r="AM361" s="36" t="str">
        <f t="shared" si="243"/>
        <v/>
      </c>
      <c r="AN361" s="59"/>
    </row>
    <row r="362" spans="1:40" x14ac:dyDescent="0.25">
      <c r="A362" s="2" t="s">
        <v>580</v>
      </c>
      <c r="B362" s="37" t="s">
        <v>571</v>
      </c>
      <c r="C362" s="37" t="s">
        <v>579</v>
      </c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7">
        <f t="shared" si="282"/>
        <v>0</v>
      </c>
      <c r="X362" s="26"/>
      <c r="Y362" s="26"/>
      <c r="Z362" s="26"/>
      <c r="AA362" s="26"/>
      <c r="AB362" s="26"/>
      <c r="AC362" s="26"/>
      <c r="AD362" s="26"/>
      <c r="AE362" s="35" t="str">
        <f t="shared" si="283"/>
        <v/>
      </c>
      <c r="AF362" s="23"/>
      <c r="AG362" s="24">
        <f t="shared" si="265"/>
        <v>0</v>
      </c>
      <c r="AH362" s="24" t="str">
        <f t="shared" ref="AH362" si="290">IF(W362&gt;0,MIN(X362:AD362)+AE362+AG362,"")</f>
        <v/>
      </c>
      <c r="AI362" s="42" t="str">
        <f t="shared" ref="AI362" si="291">IF(W362&gt;0,MIN(X362:AD362)*W362,"")</f>
        <v/>
      </c>
      <c r="AJ362" s="42" t="str">
        <f t="shared" si="285"/>
        <v/>
      </c>
      <c r="AK362" s="42" t="str">
        <f t="shared" si="286"/>
        <v/>
      </c>
      <c r="AL362" s="24" t="str">
        <f t="shared" si="287"/>
        <v/>
      </c>
      <c r="AM362" s="36" t="str">
        <f t="shared" si="243"/>
        <v/>
      </c>
      <c r="AN362" s="59"/>
    </row>
    <row r="363" spans="1:40" x14ac:dyDescent="0.25">
      <c r="A363" s="2" t="s">
        <v>582</v>
      </c>
      <c r="B363" s="37" t="s">
        <v>571</v>
      </c>
      <c r="C363" s="37" t="s">
        <v>581</v>
      </c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7">
        <f t="shared" si="282"/>
        <v>0</v>
      </c>
      <c r="X363" s="26"/>
      <c r="Y363" s="26"/>
      <c r="Z363" s="26"/>
      <c r="AA363" s="26"/>
      <c r="AB363" s="26"/>
      <c r="AC363" s="26"/>
      <c r="AD363" s="26"/>
      <c r="AE363" s="35" t="str">
        <f t="shared" si="283"/>
        <v/>
      </c>
      <c r="AF363" s="23"/>
      <c r="AG363" s="24">
        <f t="shared" si="265"/>
        <v>0</v>
      </c>
      <c r="AH363" s="24" t="str">
        <f t="shared" si="284"/>
        <v/>
      </c>
      <c r="AI363" s="42" t="str">
        <f t="shared" si="236"/>
        <v/>
      </c>
      <c r="AJ363" s="42" t="str">
        <f t="shared" si="285"/>
        <v/>
      </c>
      <c r="AK363" s="42" t="str">
        <f t="shared" si="286"/>
        <v/>
      </c>
      <c r="AL363" s="24" t="str">
        <f t="shared" si="287"/>
        <v/>
      </c>
      <c r="AM363" s="36" t="str">
        <f t="shared" si="243"/>
        <v/>
      </c>
      <c r="AN363" s="59"/>
    </row>
    <row r="364" spans="1:40" x14ac:dyDescent="0.25">
      <c r="A364" s="2" t="s">
        <v>584</v>
      </c>
      <c r="B364" s="37" t="s">
        <v>571</v>
      </c>
      <c r="C364" s="37" t="s">
        <v>583</v>
      </c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7">
        <f t="shared" si="282"/>
        <v>0</v>
      </c>
      <c r="X364" s="26"/>
      <c r="Y364" s="26"/>
      <c r="Z364" s="26"/>
      <c r="AA364" s="26"/>
      <c r="AB364" s="26"/>
      <c r="AC364" s="26"/>
      <c r="AD364" s="26"/>
      <c r="AE364" s="35" t="str">
        <f t="shared" si="283"/>
        <v/>
      </c>
      <c r="AF364" s="23"/>
      <c r="AG364" s="24">
        <f t="shared" si="265"/>
        <v>0</v>
      </c>
      <c r="AH364" s="24" t="str">
        <f t="shared" ref="AH364:AH367" si="292">IF(W364&gt;0,MIN(X364:AD364)+AE364+AG364,"")</f>
        <v/>
      </c>
      <c r="AI364" s="42" t="str">
        <f t="shared" ref="AI364:AI367" si="293">IF(W364&gt;0,MIN(X364:AD364)*W364,"")</f>
        <v/>
      </c>
      <c r="AJ364" s="42" t="str">
        <f t="shared" si="285"/>
        <v/>
      </c>
      <c r="AK364" s="42" t="str">
        <f t="shared" si="286"/>
        <v/>
      </c>
      <c r="AL364" s="24" t="str">
        <f t="shared" si="287"/>
        <v/>
      </c>
      <c r="AM364" s="36" t="str">
        <f t="shared" si="243"/>
        <v/>
      </c>
      <c r="AN364" s="59"/>
    </row>
    <row r="365" spans="1:40" x14ac:dyDescent="0.25">
      <c r="A365" s="2" t="s">
        <v>604</v>
      </c>
      <c r="B365" s="37" t="s">
        <v>571</v>
      </c>
      <c r="C365" s="37" t="s">
        <v>586</v>
      </c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7">
        <f t="shared" si="282"/>
        <v>0</v>
      </c>
      <c r="X365" s="26"/>
      <c r="Y365" s="26"/>
      <c r="Z365" s="26"/>
      <c r="AA365" s="26"/>
      <c r="AB365" s="26"/>
      <c r="AC365" s="26"/>
      <c r="AD365" s="26"/>
      <c r="AE365" s="35" t="str">
        <f t="shared" si="283"/>
        <v/>
      </c>
      <c r="AF365" s="23"/>
      <c r="AG365" s="24">
        <f t="shared" si="265"/>
        <v>0</v>
      </c>
      <c r="AH365" s="24" t="str">
        <f t="shared" si="292"/>
        <v/>
      </c>
      <c r="AI365" s="42" t="str">
        <f t="shared" si="293"/>
        <v/>
      </c>
      <c r="AJ365" s="42" t="str">
        <f t="shared" si="285"/>
        <v/>
      </c>
      <c r="AK365" s="42" t="str">
        <f t="shared" si="286"/>
        <v/>
      </c>
      <c r="AL365" s="24" t="str">
        <f t="shared" si="287"/>
        <v/>
      </c>
      <c r="AM365" s="36" t="str">
        <f t="shared" si="243"/>
        <v/>
      </c>
      <c r="AN365" s="59"/>
    </row>
    <row r="366" spans="1:40" x14ac:dyDescent="0.25">
      <c r="A366" s="2" t="s">
        <v>605</v>
      </c>
      <c r="B366" s="37" t="s">
        <v>571</v>
      </c>
      <c r="C366" s="37" t="s">
        <v>585</v>
      </c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7">
        <f t="shared" si="282"/>
        <v>0</v>
      </c>
      <c r="X366" s="26"/>
      <c r="Y366" s="26"/>
      <c r="Z366" s="26"/>
      <c r="AA366" s="26"/>
      <c r="AB366" s="26"/>
      <c r="AC366" s="26"/>
      <c r="AD366" s="26"/>
      <c r="AE366" s="35" t="str">
        <f t="shared" si="283"/>
        <v/>
      </c>
      <c r="AF366" s="23"/>
      <c r="AG366" s="24">
        <f t="shared" si="265"/>
        <v>0</v>
      </c>
      <c r="AH366" s="24" t="str">
        <f t="shared" si="292"/>
        <v/>
      </c>
      <c r="AI366" s="42" t="str">
        <f t="shared" si="293"/>
        <v/>
      </c>
      <c r="AJ366" s="42" t="str">
        <f t="shared" si="285"/>
        <v/>
      </c>
      <c r="AK366" s="42" t="str">
        <f t="shared" si="286"/>
        <v/>
      </c>
      <c r="AL366" s="24" t="str">
        <f t="shared" si="287"/>
        <v/>
      </c>
      <c r="AM366" s="36" t="str">
        <f t="shared" si="243"/>
        <v/>
      </c>
      <c r="AN366" s="59"/>
    </row>
    <row r="367" spans="1:40" x14ac:dyDescent="0.25">
      <c r="A367" s="2" t="s">
        <v>606</v>
      </c>
      <c r="B367" s="37" t="s">
        <v>571</v>
      </c>
      <c r="C367" s="37" t="s">
        <v>587</v>
      </c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7">
        <f t="shared" si="282"/>
        <v>0</v>
      </c>
      <c r="X367" s="26"/>
      <c r="Y367" s="26"/>
      <c r="Z367" s="26"/>
      <c r="AA367" s="26"/>
      <c r="AB367" s="26"/>
      <c r="AC367" s="26"/>
      <c r="AD367" s="26"/>
      <c r="AE367" s="35" t="str">
        <f t="shared" si="283"/>
        <v/>
      </c>
      <c r="AF367" s="23"/>
      <c r="AG367" s="24">
        <f t="shared" si="265"/>
        <v>0</v>
      </c>
      <c r="AH367" s="24" t="str">
        <f t="shared" si="292"/>
        <v/>
      </c>
      <c r="AI367" s="42" t="str">
        <f t="shared" si="293"/>
        <v/>
      </c>
      <c r="AJ367" s="42" t="str">
        <f t="shared" si="285"/>
        <v/>
      </c>
      <c r="AK367" s="42" t="str">
        <f t="shared" si="286"/>
        <v/>
      </c>
      <c r="AL367" s="24" t="str">
        <f t="shared" si="287"/>
        <v/>
      </c>
      <c r="AM367" s="36" t="str">
        <f t="shared" si="243"/>
        <v/>
      </c>
      <c r="AN367" s="59"/>
    </row>
    <row r="368" spans="1:40" x14ac:dyDescent="0.25">
      <c r="A368" s="2" t="s">
        <v>607</v>
      </c>
      <c r="B368" s="37" t="s">
        <v>571</v>
      </c>
      <c r="C368" s="37" t="s">
        <v>610</v>
      </c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7">
        <f t="shared" si="282"/>
        <v>0</v>
      </c>
      <c r="X368" s="26"/>
      <c r="Y368" s="26"/>
      <c r="Z368" s="26"/>
      <c r="AA368" s="26"/>
      <c r="AB368" s="26"/>
      <c r="AC368" s="26"/>
      <c r="AD368" s="26"/>
      <c r="AE368" s="35" t="str">
        <f t="shared" si="283"/>
        <v/>
      </c>
      <c r="AF368" s="23">
        <v>0.4</v>
      </c>
      <c r="AG368" s="24">
        <f t="shared" si="265"/>
        <v>0.13333333333333333</v>
      </c>
      <c r="AH368" s="24" t="str">
        <f t="shared" ref="AH368:AH370" si="294">IF(W368&gt;0,MIN(X368:AD368)+AE368+AG368,"")</f>
        <v/>
      </c>
      <c r="AI368" s="42" t="str">
        <f t="shared" ref="AI368:AI370" si="295">IF(W368&gt;0,MIN(X368:AD368)*W368,"")</f>
        <v/>
      </c>
      <c r="AJ368" s="42" t="str">
        <f t="shared" si="285"/>
        <v/>
      </c>
      <c r="AK368" s="42" t="str">
        <f t="shared" si="286"/>
        <v/>
      </c>
      <c r="AL368" s="24" t="str">
        <f t="shared" si="287"/>
        <v/>
      </c>
      <c r="AM368" s="36" t="str">
        <f t="shared" ref="AM368:AM393" si="296">IF(OR(W368&gt;0,AN368="x",AN368&gt;0.1),"x","")</f>
        <v/>
      </c>
      <c r="AN368" s="59"/>
    </row>
    <row r="369" spans="1:40" x14ac:dyDescent="0.25">
      <c r="A369" s="2" t="s">
        <v>608</v>
      </c>
      <c r="B369" s="37" t="s">
        <v>571</v>
      </c>
      <c r="C369" s="37" t="s">
        <v>611</v>
      </c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7">
        <f t="shared" si="282"/>
        <v>0</v>
      </c>
      <c r="X369" s="26"/>
      <c r="Y369" s="26"/>
      <c r="Z369" s="26"/>
      <c r="AA369" s="26"/>
      <c r="AB369" s="26"/>
      <c r="AC369" s="26"/>
      <c r="AD369" s="26"/>
      <c r="AE369" s="35" t="str">
        <f t="shared" si="283"/>
        <v/>
      </c>
      <c r="AF369" s="23"/>
      <c r="AG369" s="24">
        <f t="shared" si="265"/>
        <v>0</v>
      </c>
      <c r="AH369" s="24" t="str">
        <f t="shared" si="294"/>
        <v/>
      </c>
      <c r="AI369" s="42" t="str">
        <f t="shared" si="295"/>
        <v/>
      </c>
      <c r="AJ369" s="42" t="str">
        <f t="shared" si="285"/>
        <v/>
      </c>
      <c r="AK369" s="42" t="str">
        <f t="shared" si="286"/>
        <v/>
      </c>
      <c r="AL369" s="24" t="str">
        <f t="shared" si="287"/>
        <v/>
      </c>
      <c r="AM369" s="36" t="str">
        <f t="shared" si="296"/>
        <v/>
      </c>
      <c r="AN369" s="59"/>
    </row>
    <row r="370" spans="1:40" x14ac:dyDescent="0.25">
      <c r="A370" s="2" t="s">
        <v>609</v>
      </c>
      <c r="B370" s="37" t="s">
        <v>571</v>
      </c>
      <c r="C370" s="37" t="s">
        <v>612</v>
      </c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7">
        <f t="shared" si="282"/>
        <v>0</v>
      </c>
      <c r="X370" s="26"/>
      <c r="Y370" s="26"/>
      <c r="Z370" s="26"/>
      <c r="AA370" s="26"/>
      <c r="AB370" s="26"/>
      <c r="AC370" s="26"/>
      <c r="AD370" s="26"/>
      <c r="AE370" s="35" t="str">
        <f t="shared" si="283"/>
        <v/>
      </c>
      <c r="AF370" s="23"/>
      <c r="AG370" s="24">
        <f t="shared" si="265"/>
        <v>0</v>
      </c>
      <c r="AH370" s="24" t="str">
        <f t="shared" si="294"/>
        <v/>
      </c>
      <c r="AI370" s="42" t="str">
        <f t="shared" si="295"/>
        <v/>
      </c>
      <c r="AJ370" s="42" t="str">
        <f t="shared" si="285"/>
        <v/>
      </c>
      <c r="AK370" s="42" t="str">
        <f t="shared" si="286"/>
        <v/>
      </c>
      <c r="AL370" s="24" t="str">
        <f t="shared" si="287"/>
        <v/>
      </c>
      <c r="AM370" s="36" t="str">
        <f t="shared" si="296"/>
        <v/>
      </c>
      <c r="AN370" s="59"/>
    </row>
    <row r="371" spans="1:40" x14ac:dyDescent="0.25">
      <c r="A371" s="2" t="s">
        <v>588</v>
      </c>
      <c r="B371" s="37" t="s">
        <v>571</v>
      </c>
      <c r="C371" s="37" t="s">
        <v>589</v>
      </c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7">
        <f t="shared" si="282"/>
        <v>0</v>
      </c>
      <c r="X371" s="26"/>
      <c r="Y371" s="26"/>
      <c r="Z371" s="26"/>
      <c r="AA371" s="26"/>
      <c r="AB371" s="26"/>
      <c r="AC371" s="26"/>
      <c r="AD371" s="26"/>
      <c r="AE371" s="35" t="str">
        <f t="shared" si="283"/>
        <v/>
      </c>
      <c r="AF371" s="23"/>
      <c r="AG371" s="24">
        <f t="shared" si="265"/>
        <v>0</v>
      </c>
      <c r="AH371" s="24" t="str">
        <f t="shared" si="284"/>
        <v/>
      </c>
      <c r="AI371" s="42" t="str">
        <f t="shared" si="236"/>
        <v/>
      </c>
      <c r="AJ371" s="42" t="str">
        <f t="shared" si="285"/>
        <v/>
      </c>
      <c r="AK371" s="42" t="str">
        <f t="shared" si="286"/>
        <v/>
      </c>
      <c r="AL371" s="24" t="str">
        <f t="shared" si="287"/>
        <v/>
      </c>
      <c r="AM371" s="36" t="str">
        <f t="shared" si="296"/>
        <v/>
      </c>
      <c r="AN371" s="59"/>
    </row>
    <row r="372" spans="1:40" x14ac:dyDescent="0.25">
      <c r="A372" s="2" t="s">
        <v>590</v>
      </c>
      <c r="B372" s="37" t="s">
        <v>571</v>
      </c>
      <c r="C372" s="37" t="s">
        <v>591</v>
      </c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7">
        <f t="shared" si="282"/>
        <v>0</v>
      </c>
      <c r="X372" s="26"/>
      <c r="Y372" s="26"/>
      <c r="Z372" s="26"/>
      <c r="AA372" s="26"/>
      <c r="AB372" s="26"/>
      <c r="AC372" s="26"/>
      <c r="AD372" s="26"/>
      <c r="AE372" s="35" t="str">
        <f t="shared" si="283"/>
        <v/>
      </c>
      <c r="AF372" s="23"/>
      <c r="AG372" s="24">
        <f t="shared" si="265"/>
        <v>0</v>
      </c>
      <c r="AH372" s="24" t="str">
        <f t="shared" si="284"/>
        <v/>
      </c>
      <c r="AI372" s="42" t="str">
        <f t="shared" si="236"/>
        <v/>
      </c>
      <c r="AJ372" s="42" t="str">
        <f t="shared" si="285"/>
        <v/>
      </c>
      <c r="AK372" s="42" t="str">
        <f t="shared" si="286"/>
        <v/>
      </c>
      <c r="AL372" s="24" t="str">
        <f t="shared" si="287"/>
        <v/>
      </c>
      <c r="AM372" s="36" t="str">
        <f t="shared" si="296"/>
        <v/>
      </c>
      <c r="AN372" s="59"/>
    </row>
    <row r="373" spans="1:40" x14ac:dyDescent="0.25">
      <c r="A373" s="2" t="s">
        <v>592</v>
      </c>
      <c r="B373" s="37" t="s">
        <v>571</v>
      </c>
      <c r="C373" s="37" t="s">
        <v>593</v>
      </c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7">
        <f t="shared" si="282"/>
        <v>0</v>
      </c>
      <c r="X373" s="26"/>
      <c r="Y373" s="26"/>
      <c r="Z373" s="26"/>
      <c r="AA373" s="26"/>
      <c r="AB373" s="26"/>
      <c r="AC373" s="26"/>
      <c r="AD373" s="26"/>
      <c r="AE373" s="35" t="str">
        <f t="shared" si="283"/>
        <v/>
      </c>
      <c r="AF373" s="23"/>
      <c r="AG373" s="24">
        <f t="shared" si="265"/>
        <v>0</v>
      </c>
      <c r="AH373" s="24" t="str">
        <f t="shared" si="284"/>
        <v/>
      </c>
      <c r="AI373" s="42" t="str">
        <f t="shared" si="236"/>
        <v/>
      </c>
      <c r="AJ373" s="42" t="str">
        <f t="shared" si="285"/>
        <v/>
      </c>
      <c r="AK373" s="42" t="str">
        <f t="shared" si="286"/>
        <v/>
      </c>
      <c r="AL373" s="24" t="str">
        <f t="shared" si="287"/>
        <v/>
      </c>
      <c r="AM373" s="36" t="str">
        <f t="shared" si="296"/>
        <v/>
      </c>
      <c r="AN373" s="59"/>
    </row>
    <row r="374" spans="1:40" x14ac:dyDescent="0.25">
      <c r="A374" s="2" t="s">
        <v>594</v>
      </c>
      <c r="B374" s="37" t="s">
        <v>571</v>
      </c>
      <c r="C374" s="37" t="s">
        <v>595</v>
      </c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7">
        <f t="shared" si="282"/>
        <v>0</v>
      </c>
      <c r="X374" s="26"/>
      <c r="Y374" s="26"/>
      <c r="Z374" s="26"/>
      <c r="AA374" s="26"/>
      <c r="AB374" s="26"/>
      <c r="AC374" s="26"/>
      <c r="AD374" s="26"/>
      <c r="AE374" s="35" t="str">
        <f t="shared" si="283"/>
        <v/>
      </c>
      <c r="AF374" s="23"/>
      <c r="AG374" s="24">
        <f t="shared" si="265"/>
        <v>0</v>
      </c>
      <c r="AH374" s="24" t="str">
        <f t="shared" ref="AH374:AH377" si="297">IF(W374&gt;0,MIN(X374:AD374)+AE374+AG374,"")</f>
        <v/>
      </c>
      <c r="AI374" s="42" t="str">
        <f t="shared" ref="AI374:AI377" si="298">IF(W374&gt;0,MIN(X374:AD374)*W374,"")</f>
        <v/>
      </c>
      <c r="AJ374" s="42" t="str">
        <f t="shared" si="285"/>
        <v/>
      </c>
      <c r="AK374" s="42" t="str">
        <f t="shared" si="286"/>
        <v/>
      </c>
      <c r="AL374" s="24" t="str">
        <f t="shared" si="287"/>
        <v/>
      </c>
      <c r="AM374" s="36" t="str">
        <f t="shared" si="296"/>
        <v/>
      </c>
      <c r="AN374" s="59"/>
    </row>
    <row r="375" spans="1:40" x14ac:dyDescent="0.25">
      <c r="A375" s="2" t="s">
        <v>596</v>
      </c>
      <c r="B375" s="37" t="s">
        <v>571</v>
      </c>
      <c r="C375" s="37" t="s">
        <v>601</v>
      </c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7">
        <f t="shared" si="282"/>
        <v>0</v>
      </c>
      <c r="X375" s="26"/>
      <c r="Y375" s="26"/>
      <c r="Z375" s="26"/>
      <c r="AA375" s="26"/>
      <c r="AB375" s="26"/>
      <c r="AC375" s="26"/>
      <c r="AD375" s="26"/>
      <c r="AE375" s="35" t="str">
        <f t="shared" si="283"/>
        <v/>
      </c>
      <c r="AF375" s="23"/>
      <c r="AG375" s="24">
        <f t="shared" si="265"/>
        <v>0</v>
      </c>
      <c r="AH375" s="24" t="str">
        <f t="shared" si="297"/>
        <v/>
      </c>
      <c r="AI375" s="42" t="str">
        <f t="shared" si="298"/>
        <v/>
      </c>
      <c r="AJ375" s="42" t="str">
        <f t="shared" si="285"/>
        <v/>
      </c>
      <c r="AK375" s="42" t="str">
        <f t="shared" si="286"/>
        <v/>
      </c>
      <c r="AL375" s="24" t="str">
        <f t="shared" si="287"/>
        <v/>
      </c>
      <c r="AM375" s="36" t="str">
        <f t="shared" si="296"/>
        <v/>
      </c>
      <c r="AN375" s="59"/>
    </row>
    <row r="376" spans="1:40" x14ac:dyDescent="0.25">
      <c r="A376" s="2" t="s">
        <v>597</v>
      </c>
      <c r="B376" s="37" t="s">
        <v>571</v>
      </c>
      <c r="C376" s="37" t="s">
        <v>600</v>
      </c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7">
        <f t="shared" si="282"/>
        <v>0</v>
      </c>
      <c r="X376" s="26"/>
      <c r="Y376" s="26"/>
      <c r="Z376" s="26"/>
      <c r="AA376" s="26"/>
      <c r="AB376" s="26"/>
      <c r="AC376" s="26"/>
      <c r="AD376" s="26"/>
      <c r="AE376" s="35" t="str">
        <f t="shared" si="283"/>
        <v/>
      </c>
      <c r="AF376" s="23"/>
      <c r="AG376" s="24">
        <f t="shared" si="265"/>
        <v>0</v>
      </c>
      <c r="AH376" s="24" t="str">
        <f t="shared" si="297"/>
        <v/>
      </c>
      <c r="AI376" s="42" t="str">
        <f t="shared" si="298"/>
        <v/>
      </c>
      <c r="AJ376" s="42" t="str">
        <f t="shared" si="285"/>
        <v/>
      </c>
      <c r="AK376" s="42" t="str">
        <f t="shared" si="286"/>
        <v/>
      </c>
      <c r="AL376" s="24" t="str">
        <f t="shared" si="287"/>
        <v/>
      </c>
      <c r="AM376" s="36" t="str">
        <f t="shared" si="296"/>
        <v/>
      </c>
      <c r="AN376" s="59"/>
    </row>
    <row r="377" spans="1:40" x14ac:dyDescent="0.25">
      <c r="A377" s="2" t="s">
        <v>598</v>
      </c>
      <c r="B377" s="37" t="s">
        <v>571</v>
      </c>
      <c r="C377" s="37" t="s">
        <v>602</v>
      </c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7">
        <f t="shared" si="282"/>
        <v>0</v>
      </c>
      <c r="X377" s="26"/>
      <c r="Y377" s="26"/>
      <c r="Z377" s="26"/>
      <c r="AA377" s="26"/>
      <c r="AB377" s="26"/>
      <c r="AC377" s="26"/>
      <c r="AD377" s="26"/>
      <c r="AE377" s="35" t="str">
        <f t="shared" si="283"/>
        <v/>
      </c>
      <c r="AF377" s="23"/>
      <c r="AG377" s="24">
        <f t="shared" si="265"/>
        <v>0</v>
      </c>
      <c r="AH377" s="24" t="str">
        <f t="shared" si="297"/>
        <v/>
      </c>
      <c r="AI377" s="42" t="str">
        <f t="shared" si="298"/>
        <v/>
      </c>
      <c r="AJ377" s="42" t="str">
        <f t="shared" si="285"/>
        <v/>
      </c>
      <c r="AK377" s="42" t="str">
        <f t="shared" si="286"/>
        <v/>
      </c>
      <c r="AL377" s="24" t="str">
        <f t="shared" si="287"/>
        <v/>
      </c>
      <c r="AM377" s="36" t="str">
        <f t="shared" si="296"/>
        <v/>
      </c>
      <c r="AN377" s="59"/>
    </row>
    <row r="378" spans="1:40" x14ac:dyDescent="0.25">
      <c r="A378" s="2" t="s">
        <v>599</v>
      </c>
      <c r="B378" s="37" t="s">
        <v>571</v>
      </c>
      <c r="C378" s="37" t="s">
        <v>603</v>
      </c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7">
        <f t="shared" si="282"/>
        <v>0</v>
      </c>
      <c r="X378" s="26"/>
      <c r="Y378" s="26"/>
      <c r="Z378" s="26"/>
      <c r="AA378" s="26"/>
      <c r="AB378" s="26"/>
      <c r="AC378" s="26"/>
      <c r="AD378" s="26"/>
      <c r="AE378" s="35" t="str">
        <f t="shared" si="283"/>
        <v/>
      </c>
      <c r="AF378" s="23"/>
      <c r="AG378" s="24">
        <f t="shared" si="265"/>
        <v>0</v>
      </c>
      <c r="AH378" s="24" t="str">
        <f t="shared" ref="AH378:AH379" si="299">IF(W378&gt;0,MIN(X378:AD378)+AE378+AG378,"")</f>
        <v/>
      </c>
      <c r="AI378" s="42" t="str">
        <f t="shared" ref="AI378:AI379" si="300">IF(W378&gt;0,MIN(X378:AD378)*W378,"")</f>
        <v/>
      </c>
      <c r="AJ378" s="42" t="str">
        <f t="shared" si="285"/>
        <v/>
      </c>
      <c r="AK378" s="42" t="str">
        <f t="shared" si="286"/>
        <v/>
      </c>
      <c r="AL378" s="24" t="str">
        <f t="shared" si="287"/>
        <v/>
      </c>
      <c r="AM378" s="36" t="str">
        <f t="shared" si="296"/>
        <v/>
      </c>
      <c r="AN378" s="59"/>
    </row>
    <row r="379" spans="1:40" x14ac:dyDescent="0.25">
      <c r="A379" s="2" t="s">
        <v>619</v>
      </c>
      <c r="B379" s="37" t="s">
        <v>556</v>
      </c>
      <c r="C379" s="37">
        <v>1722</v>
      </c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7">
        <f t="shared" si="282"/>
        <v>0</v>
      </c>
      <c r="X379" s="26"/>
      <c r="Y379" s="26"/>
      <c r="Z379" s="26"/>
      <c r="AA379" s="26"/>
      <c r="AB379" s="26"/>
      <c r="AC379" s="26"/>
      <c r="AD379" s="26"/>
      <c r="AE379" s="35" t="str">
        <f t="shared" si="283"/>
        <v/>
      </c>
      <c r="AF379" s="23">
        <v>0.4</v>
      </c>
      <c r="AG379" s="24">
        <f t="shared" si="265"/>
        <v>0.13333333333333333</v>
      </c>
      <c r="AH379" s="24" t="str">
        <f t="shared" si="299"/>
        <v/>
      </c>
      <c r="AI379" s="42" t="str">
        <f t="shared" si="300"/>
        <v/>
      </c>
      <c r="AJ379" s="42" t="str">
        <f t="shared" si="285"/>
        <v/>
      </c>
      <c r="AK379" s="42" t="str">
        <f t="shared" si="286"/>
        <v/>
      </c>
      <c r="AL379" s="24" t="str">
        <f t="shared" ref="AL379" si="301">IF(W379&gt;0,W379*AH379,"")</f>
        <v/>
      </c>
      <c r="AM379" s="36" t="str">
        <f t="shared" si="296"/>
        <v/>
      </c>
      <c r="AN379" s="59"/>
    </row>
    <row r="380" spans="1:40" x14ac:dyDescent="0.25">
      <c r="A380" s="2" t="s">
        <v>615</v>
      </c>
      <c r="B380" s="37" t="s">
        <v>556</v>
      </c>
      <c r="C380" s="37" t="s">
        <v>618</v>
      </c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7">
        <f t="shared" si="282"/>
        <v>0</v>
      </c>
      <c r="X380" s="26"/>
      <c r="Y380" s="26"/>
      <c r="Z380" s="26"/>
      <c r="AA380" s="26"/>
      <c r="AB380" s="26"/>
      <c r="AC380" s="26"/>
      <c r="AD380" s="26"/>
      <c r="AE380" s="35" t="str">
        <f t="shared" si="283"/>
        <v/>
      </c>
      <c r="AF380" s="23">
        <v>0.4</v>
      </c>
      <c r="AG380" s="24">
        <f t="shared" si="265"/>
        <v>0.13333333333333333</v>
      </c>
      <c r="AH380" s="24" t="str">
        <f t="shared" ref="AH380:AH381" si="302">IF(W380&gt;0,MIN(X380:AD380)+AE380+AG380,"")</f>
        <v/>
      </c>
      <c r="AI380" s="42" t="str">
        <f t="shared" ref="AI380:AI381" si="303">IF(W380&gt;0,MIN(X380:AD380)*W380,"")</f>
        <v/>
      </c>
      <c r="AJ380" s="42" t="str">
        <f t="shared" si="285"/>
        <v/>
      </c>
      <c r="AK380" s="42" t="str">
        <f t="shared" si="286"/>
        <v/>
      </c>
      <c r="AL380" s="24" t="str">
        <f t="shared" si="287"/>
        <v/>
      </c>
      <c r="AM380" s="36" t="str">
        <f t="shared" si="296"/>
        <v/>
      </c>
      <c r="AN380" s="59"/>
    </row>
    <row r="381" spans="1:40" x14ac:dyDescent="0.25">
      <c r="A381" s="2" t="s">
        <v>617</v>
      </c>
      <c r="B381" s="37" t="s">
        <v>556</v>
      </c>
      <c r="C381" s="37" t="s">
        <v>616</v>
      </c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7">
        <f t="shared" si="282"/>
        <v>0</v>
      </c>
      <c r="X381" s="26"/>
      <c r="Y381" s="26"/>
      <c r="Z381" s="26"/>
      <c r="AA381" s="26"/>
      <c r="AB381" s="26"/>
      <c r="AC381" s="26"/>
      <c r="AD381" s="26"/>
      <c r="AE381" s="35" t="str">
        <f t="shared" si="283"/>
        <v/>
      </c>
      <c r="AF381" s="23">
        <v>0.4</v>
      </c>
      <c r="AG381" s="24">
        <f t="shared" si="265"/>
        <v>0.13333333333333333</v>
      </c>
      <c r="AH381" s="24" t="str">
        <f t="shared" si="302"/>
        <v/>
      </c>
      <c r="AI381" s="42" t="str">
        <f t="shared" si="303"/>
        <v/>
      </c>
      <c r="AJ381" s="42" t="str">
        <f t="shared" si="285"/>
        <v/>
      </c>
      <c r="AK381" s="42" t="str">
        <f t="shared" si="286"/>
        <v/>
      </c>
      <c r="AL381" s="24" t="str">
        <f t="shared" ref="AL381" si="304">IF(W381&gt;0,W381*AH381,"")</f>
        <v/>
      </c>
      <c r="AM381" s="36" t="str">
        <f t="shared" si="296"/>
        <v/>
      </c>
      <c r="AN381" s="59"/>
    </row>
    <row r="382" spans="1:40" x14ac:dyDescent="0.25">
      <c r="A382" s="3" t="s">
        <v>695</v>
      </c>
      <c r="B382" s="12" t="s">
        <v>697</v>
      </c>
      <c r="C382" s="12"/>
      <c r="D382" s="12"/>
      <c r="E382" s="1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</row>
    <row r="383" spans="1:40" x14ac:dyDescent="0.25">
      <c r="A383" s="2" t="s">
        <v>696</v>
      </c>
      <c r="B383" s="101" t="s">
        <v>699</v>
      </c>
      <c r="C383" s="101" t="s">
        <v>699</v>
      </c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7">
        <f t="shared" ref="W383" si="305">SUM(F383:V383)</f>
        <v>0</v>
      </c>
      <c r="X383" s="103" t="s">
        <v>516</v>
      </c>
      <c r="Y383" s="104"/>
      <c r="Z383" s="104"/>
      <c r="AA383" s="104"/>
      <c r="AB383" s="104"/>
      <c r="AC383" s="105"/>
      <c r="AD383" s="38">
        <v>39</v>
      </c>
      <c r="AE383" s="35"/>
      <c r="AF383" s="101"/>
      <c r="AG383" s="24">
        <f t="shared" ref="AG383" si="306">IF($AF$4="x",AF383*$AG$2,"0")</f>
        <v>0</v>
      </c>
      <c r="AH383" s="24" t="str">
        <f t="shared" ref="AH383" si="307">IF(W383&gt;0,MIN(X383:AD383)+AE383+AG383,"")</f>
        <v/>
      </c>
      <c r="AI383" s="42">
        <f t="shared" ref="AI383" si="308">AC383</f>
        <v>0</v>
      </c>
      <c r="AJ383" s="42">
        <f t="shared" ref="AJ383" si="309">AD383</f>
        <v>39</v>
      </c>
      <c r="AK383" s="42" t="str">
        <f t="shared" ref="AK383" si="310">IF(W383&gt;0,W383*AE383,"")</f>
        <v/>
      </c>
      <c r="AL383" s="24" t="str">
        <f t="shared" ref="AL383" si="311">IF(W383&gt;0,W383*AH383,"")</f>
        <v/>
      </c>
      <c r="AM383" s="36" t="str">
        <f t="shared" ref="AM383" si="312">IF(OR(W383&gt;0,AN383="x",AN383&gt;0.1),"x","")</f>
        <v/>
      </c>
      <c r="AN383" s="59"/>
    </row>
    <row r="384" spans="1:40" x14ac:dyDescent="0.25">
      <c r="A384" s="2" t="s">
        <v>704</v>
      </c>
      <c r="B384" s="87" t="s">
        <v>699</v>
      </c>
      <c r="C384" s="87" t="s">
        <v>699</v>
      </c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7">
        <f t="shared" si="282"/>
        <v>0</v>
      </c>
      <c r="X384" s="103" t="s">
        <v>516</v>
      </c>
      <c r="Y384" s="104"/>
      <c r="Z384" s="104"/>
      <c r="AA384" s="104"/>
      <c r="AB384" s="104"/>
      <c r="AC384" s="105"/>
      <c r="AD384" s="38">
        <v>0.3</v>
      </c>
      <c r="AE384" s="35"/>
      <c r="AF384" s="87"/>
      <c r="AG384" s="24">
        <f t="shared" si="265"/>
        <v>0</v>
      </c>
      <c r="AH384" s="24" t="str">
        <f t="shared" ref="AH384" si="313">IF(W384&gt;0,MIN(X384:AD384)+AE384+AG384,"")</f>
        <v/>
      </c>
      <c r="AI384" s="42">
        <f t="shared" ref="AI384" si="314">AC384</f>
        <v>0</v>
      </c>
      <c r="AJ384" s="42">
        <f t="shared" ref="AJ384" si="315">AD384</f>
        <v>0.3</v>
      </c>
      <c r="AK384" s="42" t="str">
        <f t="shared" ref="AK384" si="316">IF(W384&gt;0,W384*AE384,"")</f>
        <v/>
      </c>
      <c r="AL384" s="24" t="str">
        <f t="shared" ref="AL384" si="317">IF(W384&gt;0,W384*AH384,"")</f>
        <v/>
      </c>
      <c r="AM384" s="36" t="str">
        <f t="shared" ref="AM384" si="318">IF(OR(W384&gt;0,AN384="x",AN384&gt;0.1),"x","")</f>
        <v/>
      </c>
      <c r="AN384" s="59"/>
    </row>
    <row r="385" spans="1:41" x14ac:dyDescent="0.25">
      <c r="A385" s="3" t="s">
        <v>47</v>
      </c>
      <c r="B385" s="12" t="s">
        <v>697</v>
      </c>
      <c r="C385" s="12"/>
      <c r="D385" s="12"/>
      <c r="E385" s="1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</row>
    <row r="386" spans="1:41" x14ac:dyDescent="0.25">
      <c r="A386" s="2" t="s">
        <v>456</v>
      </c>
      <c r="B386" s="15" t="s">
        <v>699</v>
      </c>
      <c r="C386" s="15" t="s">
        <v>699</v>
      </c>
      <c r="D386" s="16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7">
        <f t="shared" ref="W386:W393" si="319">SUM(F386:V386)</f>
        <v>0</v>
      </c>
      <c r="X386" s="103" t="s">
        <v>516</v>
      </c>
      <c r="Y386" s="104"/>
      <c r="Z386" s="104"/>
      <c r="AA386" s="104"/>
      <c r="AB386" s="104"/>
      <c r="AC386" s="105"/>
      <c r="AD386" s="38">
        <v>20</v>
      </c>
      <c r="AE386" s="35"/>
      <c r="AF386" s="31"/>
      <c r="AG386" s="24">
        <f t="shared" si="265"/>
        <v>0</v>
      </c>
      <c r="AH386" s="24" t="str">
        <f t="shared" ref="AH386:AH393" si="320">IF(W386&gt;0,MIN(X386:AD386)+AE386+AG386,"")</f>
        <v/>
      </c>
      <c r="AI386" s="42">
        <f>AC386</f>
        <v>0</v>
      </c>
      <c r="AJ386" s="42">
        <f>AD386</f>
        <v>20</v>
      </c>
      <c r="AK386" s="42" t="str">
        <f t="shared" ref="AK386:AK393" si="321">IF(W386&gt;0,W386*AE386,"")</f>
        <v/>
      </c>
      <c r="AL386" s="24" t="str">
        <f t="shared" ref="AL386:AL393" si="322">IF(W386&gt;0,W386*AH386,"")</f>
        <v/>
      </c>
      <c r="AM386" s="36" t="str">
        <f t="shared" si="296"/>
        <v/>
      </c>
      <c r="AN386" s="59"/>
    </row>
    <row r="387" spans="1:41" x14ac:dyDescent="0.25">
      <c r="A387" s="2" t="s">
        <v>451</v>
      </c>
      <c r="B387" s="15" t="s">
        <v>699</v>
      </c>
      <c r="C387" s="15" t="s">
        <v>699</v>
      </c>
      <c r="D387" s="16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7">
        <f t="shared" si="319"/>
        <v>0</v>
      </c>
      <c r="X387" s="103" t="s">
        <v>516</v>
      </c>
      <c r="Y387" s="104"/>
      <c r="Z387" s="104"/>
      <c r="AA387" s="104"/>
      <c r="AB387" s="104"/>
      <c r="AC387" s="105"/>
      <c r="AD387" s="38">
        <v>40</v>
      </c>
      <c r="AE387" s="35"/>
      <c r="AF387" s="31"/>
      <c r="AG387" s="24">
        <f t="shared" si="265"/>
        <v>0</v>
      </c>
      <c r="AH387" s="24" t="str">
        <f t="shared" si="320"/>
        <v/>
      </c>
      <c r="AI387" s="42">
        <f t="shared" ref="AI387:AJ393" si="323">AC387</f>
        <v>0</v>
      </c>
      <c r="AJ387" s="42">
        <f t="shared" si="323"/>
        <v>40</v>
      </c>
      <c r="AK387" s="42" t="str">
        <f t="shared" si="321"/>
        <v/>
      </c>
      <c r="AL387" s="24" t="str">
        <f t="shared" si="322"/>
        <v/>
      </c>
      <c r="AM387" s="36" t="str">
        <f t="shared" si="296"/>
        <v/>
      </c>
      <c r="AN387" s="59"/>
    </row>
    <row r="388" spans="1:41" x14ac:dyDescent="0.25">
      <c r="A388" s="2" t="s">
        <v>449</v>
      </c>
      <c r="B388" s="15" t="s">
        <v>699</v>
      </c>
      <c r="C388" s="15" t="s">
        <v>699</v>
      </c>
      <c r="D388" s="16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7">
        <f t="shared" si="319"/>
        <v>0</v>
      </c>
      <c r="X388" s="103" t="s">
        <v>516</v>
      </c>
      <c r="Y388" s="104"/>
      <c r="Z388" s="104"/>
      <c r="AA388" s="104"/>
      <c r="AB388" s="104"/>
      <c r="AC388" s="105"/>
      <c r="AD388" s="38">
        <v>60</v>
      </c>
      <c r="AE388" s="35"/>
      <c r="AF388" s="31"/>
      <c r="AG388" s="24">
        <f t="shared" si="265"/>
        <v>0</v>
      </c>
      <c r="AH388" s="24" t="str">
        <f t="shared" si="320"/>
        <v/>
      </c>
      <c r="AI388" s="42">
        <f t="shared" si="323"/>
        <v>0</v>
      </c>
      <c r="AJ388" s="42">
        <f t="shared" si="323"/>
        <v>60</v>
      </c>
      <c r="AK388" s="42" t="str">
        <f t="shared" si="321"/>
        <v/>
      </c>
      <c r="AL388" s="24" t="str">
        <f t="shared" si="322"/>
        <v/>
      </c>
      <c r="AM388" s="36" t="str">
        <f t="shared" si="296"/>
        <v/>
      </c>
      <c r="AN388" s="59"/>
    </row>
    <row r="389" spans="1:41" x14ac:dyDescent="0.25">
      <c r="A389" s="2" t="s">
        <v>450</v>
      </c>
      <c r="B389" s="15" t="s">
        <v>699</v>
      </c>
      <c r="C389" s="15" t="s">
        <v>699</v>
      </c>
      <c r="D389" s="16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7">
        <f t="shared" si="319"/>
        <v>0</v>
      </c>
      <c r="X389" s="103" t="s">
        <v>516</v>
      </c>
      <c r="Y389" s="104"/>
      <c r="Z389" s="104"/>
      <c r="AA389" s="104"/>
      <c r="AB389" s="104"/>
      <c r="AC389" s="105"/>
      <c r="AD389" s="38">
        <v>150</v>
      </c>
      <c r="AE389" s="35"/>
      <c r="AF389" s="31"/>
      <c r="AG389" s="24">
        <f t="shared" si="265"/>
        <v>0</v>
      </c>
      <c r="AH389" s="24" t="str">
        <f t="shared" si="320"/>
        <v/>
      </c>
      <c r="AI389" s="42">
        <f t="shared" si="323"/>
        <v>0</v>
      </c>
      <c r="AJ389" s="42">
        <f t="shared" si="323"/>
        <v>150</v>
      </c>
      <c r="AK389" s="42" t="str">
        <f t="shared" si="321"/>
        <v/>
      </c>
      <c r="AL389" s="24" t="str">
        <f t="shared" si="322"/>
        <v/>
      </c>
      <c r="AM389" s="36" t="str">
        <f t="shared" si="296"/>
        <v/>
      </c>
      <c r="AN389" s="59"/>
    </row>
    <row r="390" spans="1:41" x14ac:dyDescent="0.25">
      <c r="A390" s="2" t="s">
        <v>49</v>
      </c>
      <c r="B390" s="4" t="s">
        <v>699</v>
      </c>
      <c r="C390" s="4" t="s">
        <v>699</v>
      </c>
      <c r="D390" s="16"/>
      <c r="E390" s="15"/>
      <c r="F390" s="4"/>
      <c r="G390" s="1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7">
        <f t="shared" si="319"/>
        <v>0</v>
      </c>
      <c r="X390" s="103" t="s">
        <v>516</v>
      </c>
      <c r="Y390" s="104"/>
      <c r="Z390" s="104"/>
      <c r="AA390" s="104"/>
      <c r="AB390" s="104"/>
      <c r="AC390" s="105"/>
      <c r="AD390" s="38">
        <v>40</v>
      </c>
      <c r="AE390" s="35"/>
      <c r="AF390" s="31"/>
      <c r="AG390" s="24">
        <f t="shared" si="265"/>
        <v>0</v>
      </c>
      <c r="AH390" s="24" t="str">
        <f t="shared" si="320"/>
        <v/>
      </c>
      <c r="AI390" s="42">
        <f t="shared" si="323"/>
        <v>0</v>
      </c>
      <c r="AJ390" s="42">
        <f t="shared" si="323"/>
        <v>40</v>
      </c>
      <c r="AK390" s="42" t="str">
        <f t="shared" si="321"/>
        <v/>
      </c>
      <c r="AL390" s="24" t="str">
        <f t="shared" si="322"/>
        <v/>
      </c>
      <c r="AM390" s="36" t="str">
        <f t="shared" si="296"/>
        <v/>
      </c>
      <c r="AN390" s="59"/>
    </row>
    <row r="391" spans="1:41" x14ac:dyDescent="0.25">
      <c r="A391" s="2" t="s">
        <v>48</v>
      </c>
      <c r="B391" s="4" t="s">
        <v>699</v>
      </c>
      <c r="C391" s="4" t="s">
        <v>699</v>
      </c>
      <c r="D391" s="16"/>
      <c r="E391" s="15"/>
      <c r="F391" s="4"/>
      <c r="G391" s="1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7">
        <f t="shared" si="319"/>
        <v>0</v>
      </c>
      <c r="X391" s="103" t="s">
        <v>516</v>
      </c>
      <c r="Y391" s="104"/>
      <c r="Z391" s="104"/>
      <c r="AA391" s="104"/>
      <c r="AB391" s="104"/>
      <c r="AC391" s="105"/>
      <c r="AD391" s="38">
        <v>200</v>
      </c>
      <c r="AE391" s="35"/>
      <c r="AF391" s="31"/>
      <c r="AG391" s="24">
        <f t="shared" si="265"/>
        <v>0</v>
      </c>
      <c r="AH391" s="24" t="str">
        <f t="shared" si="320"/>
        <v/>
      </c>
      <c r="AI391" s="42">
        <f t="shared" si="323"/>
        <v>0</v>
      </c>
      <c r="AJ391" s="42">
        <f t="shared" si="323"/>
        <v>200</v>
      </c>
      <c r="AK391" s="42" t="str">
        <f t="shared" si="321"/>
        <v/>
      </c>
      <c r="AL391" s="24" t="str">
        <f t="shared" si="322"/>
        <v/>
      </c>
      <c r="AM391" s="36" t="str">
        <f t="shared" si="296"/>
        <v/>
      </c>
      <c r="AN391" s="59"/>
    </row>
    <row r="392" spans="1:41" x14ac:dyDescent="0.25">
      <c r="A392" s="2" t="s">
        <v>517</v>
      </c>
      <c r="B392" s="15" t="s">
        <v>699</v>
      </c>
      <c r="C392" s="15" t="s">
        <v>699</v>
      </c>
      <c r="D392" s="16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7">
        <f t="shared" si="319"/>
        <v>0</v>
      </c>
      <c r="X392" s="103" t="s">
        <v>516</v>
      </c>
      <c r="Y392" s="104"/>
      <c r="Z392" s="104"/>
      <c r="AA392" s="104"/>
      <c r="AB392" s="104"/>
      <c r="AC392" s="105"/>
      <c r="AD392" s="38">
        <v>40</v>
      </c>
      <c r="AE392" s="35"/>
      <c r="AF392" s="31"/>
      <c r="AG392" s="24">
        <f t="shared" si="265"/>
        <v>0</v>
      </c>
      <c r="AH392" s="24" t="str">
        <f t="shared" si="320"/>
        <v/>
      </c>
      <c r="AI392" s="42">
        <f t="shared" si="323"/>
        <v>0</v>
      </c>
      <c r="AJ392" s="42">
        <f t="shared" si="323"/>
        <v>40</v>
      </c>
      <c r="AK392" s="42" t="str">
        <f t="shared" si="321"/>
        <v/>
      </c>
      <c r="AL392" s="24" t="str">
        <f t="shared" si="322"/>
        <v/>
      </c>
      <c r="AM392" s="36" t="str">
        <f t="shared" si="296"/>
        <v/>
      </c>
      <c r="AN392" s="59"/>
    </row>
    <row r="393" spans="1:41" x14ac:dyDescent="0.25">
      <c r="A393" s="2" t="s">
        <v>486</v>
      </c>
      <c r="B393" s="4" t="s">
        <v>699</v>
      </c>
      <c r="C393" s="4" t="s">
        <v>699</v>
      </c>
      <c r="D393" s="16"/>
      <c r="E393" s="15"/>
      <c r="F393" s="4"/>
      <c r="G393" s="1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7">
        <f t="shared" si="319"/>
        <v>0</v>
      </c>
      <c r="X393" s="103" t="s">
        <v>516</v>
      </c>
      <c r="Y393" s="104"/>
      <c r="Z393" s="104"/>
      <c r="AA393" s="104"/>
      <c r="AB393" s="104"/>
      <c r="AC393" s="105"/>
      <c r="AD393" s="38">
        <v>40</v>
      </c>
      <c r="AE393" s="35"/>
      <c r="AF393" s="31"/>
      <c r="AG393" s="24">
        <f t="shared" si="265"/>
        <v>0</v>
      </c>
      <c r="AH393" s="24" t="str">
        <f t="shared" si="320"/>
        <v/>
      </c>
      <c r="AI393" s="42">
        <f t="shared" si="323"/>
        <v>0</v>
      </c>
      <c r="AJ393" s="42">
        <f t="shared" si="323"/>
        <v>40</v>
      </c>
      <c r="AK393" s="42" t="str">
        <f t="shared" si="321"/>
        <v/>
      </c>
      <c r="AL393" s="24" t="str">
        <f t="shared" si="322"/>
        <v/>
      </c>
      <c r="AM393" s="36" t="str">
        <f t="shared" si="296"/>
        <v/>
      </c>
      <c r="AN393" s="59"/>
    </row>
    <row r="394" spans="1:41" x14ac:dyDescent="0.25">
      <c r="AM394" s="36" t="s">
        <v>489</v>
      </c>
    </row>
    <row r="395" spans="1:41" x14ac:dyDescent="0.25">
      <c r="A395" s="60"/>
      <c r="AM395" s="36" t="s">
        <v>489</v>
      </c>
    </row>
    <row r="396" spans="1:41" x14ac:dyDescent="0.25">
      <c r="A396" s="60"/>
      <c r="B396" s="62"/>
      <c r="AH396" s="60" t="s">
        <v>641</v>
      </c>
      <c r="AL396" s="61">
        <f>AL7</f>
        <v>0</v>
      </c>
      <c r="AM396" s="36" t="s">
        <v>489</v>
      </c>
    </row>
    <row r="397" spans="1:41" x14ac:dyDescent="0.25">
      <c r="AG397" s="63">
        <v>0.19</v>
      </c>
      <c r="AH397" s="60" t="s">
        <v>642</v>
      </c>
      <c r="AL397" s="61">
        <f>AL396*AG397</f>
        <v>0</v>
      </c>
      <c r="AM397" s="36" t="s">
        <v>489</v>
      </c>
      <c r="AO397" s="1"/>
    </row>
    <row r="398" spans="1:41" x14ac:dyDescent="0.25">
      <c r="AH398" s="60" t="s">
        <v>643</v>
      </c>
      <c r="AL398" s="61">
        <f>AL396+AL397</f>
        <v>0</v>
      </c>
      <c r="AM398" s="36" t="s">
        <v>489</v>
      </c>
      <c r="AO398" s="1"/>
    </row>
    <row r="399" spans="1:41" x14ac:dyDescent="0.25">
      <c r="W399" s="63"/>
      <c r="X399" s="60"/>
      <c r="Y399" s="61"/>
      <c r="AO399" s="1"/>
    </row>
    <row r="400" spans="1:41" x14ac:dyDescent="0.25">
      <c r="AO400" s="1"/>
    </row>
    <row r="401" spans="23:41" hidden="1" x14ac:dyDescent="0.25">
      <c r="AH401" s="60"/>
      <c r="AL401" s="61"/>
      <c r="AM401" s="36"/>
    </row>
    <row r="402" spans="23:41" hidden="1" x14ac:dyDescent="0.25">
      <c r="W402" s="63">
        <v>0.19</v>
      </c>
      <c r="AH402" s="60" t="s">
        <v>642</v>
      </c>
      <c r="AL402" s="61">
        <f>AL396*W402</f>
        <v>0</v>
      </c>
      <c r="AM402" s="36"/>
      <c r="AO402" t="s">
        <v>644</v>
      </c>
    </row>
    <row r="403" spans="23:41" hidden="1" x14ac:dyDescent="0.25">
      <c r="AH403" s="60" t="s">
        <v>643</v>
      </c>
      <c r="AL403" s="61">
        <f>AL396+AL402</f>
        <v>0</v>
      </c>
      <c r="AM403" s="36"/>
      <c r="AO403" t="s">
        <v>644</v>
      </c>
    </row>
  </sheetData>
  <autoFilter ref="B10:AM393" xr:uid="{00000000-0009-0000-0000-000000000000}"/>
  <mergeCells count="11">
    <mergeCell ref="X390:AC390"/>
    <mergeCell ref="X391:AC391"/>
    <mergeCell ref="X392:AC392"/>
    <mergeCell ref="X393:AC393"/>
    <mergeCell ref="F7:W7"/>
    <mergeCell ref="X386:AC386"/>
    <mergeCell ref="X387:AC387"/>
    <mergeCell ref="X388:AC388"/>
    <mergeCell ref="X389:AC389"/>
    <mergeCell ref="X384:AC384"/>
    <mergeCell ref="X383:AC383"/>
  </mergeCells>
  <phoneticPr fontId="10" type="noConversion"/>
  <conditionalFormatting sqref="AL100:AL114 AL132:AL134 AL168:AL188 AL253:AL271 AL273:AL285 AL293:AL310 AL318:AL321 AL327 AL333:AL340 AL342:AL346 AL386:AL393 AL150:AL151 AL11 AL154 AL43 AL51 AL71:AL72 AL77:AL79 AL287:AL291 AL129:AL130 AL137:AL139 AL156 AL81 AL316 AL381 AL14 AL17:AL40 AL45 AL53:AL55 AL61:AL66 AL59 AL47:AL49 AL68 AL57 AL83 AL85:AL98 AL74 AL141:AL144 AL227:AL251 AL191:AL223 AL116:AL127">
    <cfRule type="expression" dxfId="363" priority="482">
      <formula>AND(X11:AD11&lt;0.01,W11&gt;0)</formula>
    </cfRule>
  </conditionalFormatting>
  <conditionalFormatting sqref="AL14">
    <cfRule type="expression" dxfId="362" priority="481">
      <formula>AND(X14:AD14&lt;0.1,W14&gt;0)</formula>
    </cfRule>
  </conditionalFormatting>
  <conditionalFormatting sqref="AL17">
    <cfRule type="expression" dxfId="361" priority="480">
      <formula>AND(X17:AD17&lt;0.1,W17&gt;0)</formula>
    </cfRule>
  </conditionalFormatting>
  <conditionalFormatting sqref="AL145">
    <cfRule type="expression" dxfId="360" priority="413">
      <formula>AND(X145:AD145&lt;0.1,W145&gt;0)</formula>
    </cfRule>
  </conditionalFormatting>
  <conditionalFormatting sqref="AL158">
    <cfRule type="expression" dxfId="359" priority="404">
      <formula>AND(X158:AD158&lt;0.1,W158&gt;0)</formula>
    </cfRule>
  </conditionalFormatting>
  <conditionalFormatting sqref="AL149">
    <cfRule type="expression" dxfId="358" priority="410">
      <formula>AND(X149:AD149&lt;0.1,W149&gt;0)</formula>
    </cfRule>
  </conditionalFormatting>
  <conditionalFormatting sqref="AL157">
    <cfRule type="expression" dxfId="357" priority="401">
      <formula>AND(X157:AD157&lt;0.1,W157&gt;0)</formula>
    </cfRule>
  </conditionalFormatting>
  <conditionalFormatting sqref="AL148">
    <cfRule type="expression" dxfId="356" priority="407">
      <formula>AND(X148:AD148&lt;0.1,W148&gt;0)</formula>
    </cfRule>
  </conditionalFormatting>
  <conditionalFormatting sqref="AL159">
    <cfRule type="expression" dxfId="355" priority="398">
      <formula>AND(X159:AD159&lt;0.1,W159&gt;0)</formula>
    </cfRule>
  </conditionalFormatting>
  <conditionalFormatting sqref="AL165">
    <cfRule type="expression" dxfId="354" priority="392">
      <formula>AND(X165:AD165&lt;0.1,W165&gt;0)</formula>
    </cfRule>
  </conditionalFormatting>
  <conditionalFormatting sqref="AL166">
    <cfRule type="expression" dxfId="353" priority="395">
      <formula>AND(X166:AD166&lt;0.1,W166&gt;0)</formula>
    </cfRule>
  </conditionalFormatting>
  <conditionalFormatting sqref="AL162">
    <cfRule type="expression" dxfId="352" priority="383">
      <formula>AND(X162:AD162&lt;0.1,W162&gt;0)</formula>
    </cfRule>
  </conditionalFormatting>
  <conditionalFormatting sqref="AL164">
    <cfRule type="expression" dxfId="351" priority="389">
      <formula>AND(X164:AD164&lt;0.1,W164&gt;0)</formula>
    </cfRule>
  </conditionalFormatting>
  <conditionalFormatting sqref="AL161">
    <cfRule type="expression" dxfId="350" priority="380">
      <formula>AND(X161:AD161&lt;0.1,W161&gt;0)</formula>
    </cfRule>
  </conditionalFormatting>
  <conditionalFormatting sqref="AF100:AF114 AF168:AF188 AF253:AF271 AF273:AF285 AF293:AF310 AF318:AF321 AF327 AF333:AF340 AF342:AF346 AF151 AF124:AF127 AF132:AF134 AF11 AF154 AF43 AF51 AF71:AF72 AF77:AF79 AF81 AF287:AF291 AF129:AF130 AF137:AF139 AF156 AF316 AF14 AF17:AF40 AF45 AF53:AF55 AF61:AF66 AF59 AF47:AF49 AF68 AF57 AF83 AF85:AF98 AF74 AF141:AF144 AF227:AF251 AF191:AF223 AF116:AF119">
    <cfRule type="expression" dxfId="349" priority="452">
      <formula>AND(W11&gt;0,AF11&lt;0.1)</formula>
    </cfRule>
  </conditionalFormatting>
  <conditionalFormatting sqref="AF120:AF123">
    <cfRule type="expression" dxfId="348" priority="450">
      <formula>AND(W120&gt;0,AF120&lt;0.1)</formula>
    </cfRule>
  </conditionalFormatting>
  <conditionalFormatting sqref="AF150">
    <cfRule type="expression" dxfId="347" priority="448">
      <formula>AND(W150&gt;0,AF150&lt;0.1)</formula>
    </cfRule>
  </conditionalFormatting>
  <conditionalFormatting sqref="AF353">
    <cfRule type="expression" dxfId="346" priority="445">
      <formula>AND(W353&gt;0,AF353&lt;0.1)</formula>
    </cfRule>
  </conditionalFormatting>
  <conditionalFormatting sqref="AL163">
    <cfRule type="expression" dxfId="345" priority="386">
      <formula>AND(X163:AD163&lt;0.1,W163&gt;0)</formula>
    </cfRule>
  </conditionalFormatting>
  <conditionalFormatting sqref="AF355">
    <cfRule type="expression" dxfId="344" priority="442">
      <formula>AND(W355&gt;0,AF355&lt;0.1)</formula>
    </cfRule>
  </conditionalFormatting>
  <conditionalFormatting sqref="AF354">
    <cfRule type="expression" dxfId="343" priority="439">
      <formula>AND(W354&gt;0,AF354&lt;0.1)</formula>
    </cfRule>
  </conditionalFormatting>
  <conditionalFormatting sqref="AF356">
    <cfRule type="expression" dxfId="342" priority="436">
      <formula>AND(W356&gt;0,AF356&lt;0.1)</formula>
    </cfRule>
  </conditionalFormatting>
  <conditionalFormatting sqref="AL160">
    <cfRule type="expression" dxfId="341" priority="377">
      <formula>AND(X160:AD160&lt;0.1,W160&gt;0)</formula>
    </cfRule>
  </conditionalFormatting>
  <conditionalFormatting sqref="AF371">
    <cfRule type="expression" dxfId="340" priority="427">
      <formula>AND(W371&gt;0,AF371&lt;0.1)</formula>
    </cfRule>
  </conditionalFormatting>
  <conditionalFormatting sqref="AF363">
    <cfRule type="expression" dxfId="339" priority="424">
      <formula>AND(W363&gt;0,AF363&lt;0.1)</formula>
    </cfRule>
  </conditionalFormatting>
  <conditionalFormatting sqref="AF361">
    <cfRule type="expression" dxfId="338" priority="421">
      <formula>AND(W361&gt;0,AF361&lt;0.1)</formula>
    </cfRule>
  </conditionalFormatting>
  <conditionalFormatting sqref="AL353:AL378">
    <cfRule type="expression" dxfId="337" priority="420">
      <formula>AND(X353:AD353&lt;0.01,W353&gt;0)</formula>
    </cfRule>
  </conditionalFormatting>
  <conditionalFormatting sqref="AF358">
    <cfRule type="expression" dxfId="336" priority="418">
      <formula>AND(W358&gt;0,AF358&lt;0.1)</formula>
    </cfRule>
  </conditionalFormatting>
  <conditionalFormatting sqref="AF357">
    <cfRule type="expression" dxfId="335" priority="415">
      <formula>AND(W357&gt;0,AF357&lt;0.1)</formula>
    </cfRule>
  </conditionalFormatting>
  <conditionalFormatting sqref="W100:W114 W132:W134 W168:W188 W253:W271 W273:W285 W293:W310 W318:W321 W327 W333:W340 W342:W346 W353:W358 W386:W393 W150:W151 W11 W154 W43 W51 W71:W72 W77:W79 W81 W287:W291 W129:W130 W137:W139 W156 W361 W363 W371 W316 W14 W17:W40 W45 W53:W55 W61:W66 W59 W47:W49 W68 W57 W83 W85:W98 W74 W141:W144 W227:W251 W191:W223 W116:W127">
    <cfRule type="cellIs" dxfId="334" priority="414" operator="greaterThan">
      <formula>0</formula>
    </cfRule>
  </conditionalFormatting>
  <conditionalFormatting sqref="AF145">
    <cfRule type="expression" dxfId="333" priority="412">
      <formula>AND(W145&gt;0,AF145&lt;0.1)</formula>
    </cfRule>
  </conditionalFormatting>
  <conditionalFormatting sqref="W145">
    <cfRule type="cellIs" dxfId="332" priority="411" operator="greaterThan">
      <formula>0</formula>
    </cfRule>
  </conditionalFormatting>
  <conditionalFormatting sqref="AF149">
    <cfRule type="expression" dxfId="331" priority="409">
      <formula>AND(W149&gt;0,AF149&lt;0.1)</formula>
    </cfRule>
  </conditionalFormatting>
  <conditionalFormatting sqref="W149">
    <cfRule type="cellIs" dxfId="330" priority="408" operator="greaterThan">
      <formula>0</formula>
    </cfRule>
  </conditionalFormatting>
  <conditionalFormatting sqref="AF148">
    <cfRule type="expression" dxfId="329" priority="406">
      <formula>AND(W148&gt;0,AF148&lt;0.1)</formula>
    </cfRule>
  </conditionalFormatting>
  <conditionalFormatting sqref="W148">
    <cfRule type="cellIs" dxfId="328" priority="405" operator="greaterThan">
      <formula>0</formula>
    </cfRule>
  </conditionalFormatting>
  <conditionalFormatting sqref="AF158">
    <cfRule type="expression" dxfId="327" priority="403">
      <formula>AND(W158&gt;0,AF158&lt;0.1)</formula>
    </cfRule>
  </conditionalFormatting>
  <conditionalFormatting sqref="W158">
    <cfRule type="cellIs" dxfId="326" priority="402" operator="greaterThan">
      <formula>0</formula>
    </cfRule>
  </conditionalFormatting>
  <conditionalFormatting sqref="AF157">
    <cfRule type="expression" dxfId="325" priority="400">
      <formula>AND(W157&gt;0,AF157&lt;0.1)</formula>
    </cfRule>
  </conditionalFormatting>
  <conditionalFormatting sqref="W157">
    <cfRule type="cellIs" dxfId="324" priority="399" operator="greaterThan">
      <formula>0</formula>
    </cfRule>
  </conditionalFormatting>
  <conditionalFormatting sqref="AF159">
    <cfRule type="expression" dxfId="323" priority="397">
      <formula>AND(W159&gt;0,AF159&lt;0.1)</formula>
    </cfRule>
  </conditionalFormatting>
  <conditionalFormatting sqref="W159">
    <cfRule type="cellIs" dxfId="322" priority="396" operator="greaterThan">
      <formula>0</formula>
    </cfRule>
  </conditionalFormatting>
  <conditionalFormatting sqref="AF166">
    <cfRule type="expression" dxfId="321" priority="394">
      <formula>AND(W166&gt;0,AF166&lt;0.1)</formula>
    </cfRule>
  </conditionalFormatting>
  <conditionalFormatting sqref="W166">
    <cfRule type="cellIs" dxfId="320" priority="393" operator="greaterThan">
      <formula>0</formula>
    </cfRule>
  </conditionalFormatting>
  <conditionalFormatting sqref="AF165">
    <cfRule type="expression" dxfId="319" priority="391">
      <formula>AND(W165&gt;0,AF165&lt;0.1)</formula>
    </cfRule>
  </conditionalFormatting>
  <conditionalFormatting sqref="W165">
    <cfRule type="cellIs" dxfId="318" priority="390" operator="greaterThan">
      <formula>0</formula>
    </cfRule>
  </conditionalFormatting>
  <conditionalFormatting sqref="AF164">
    <cfRule type="expression" dxfId="317" priority="388">
      <formula>AND(W164&gt;0,AF164&lt;0.1)</formula>
    </cfRule>
  </conditionalFormatting>
  <conditionalFormatting sqref="W164">
    <cfRule type="cellIs" dxfId="316" priority="387" operator="greaterThan">
      <formula>0</formula>
    </cfRule>
  </conditionalFormatting>
  <conditionalFormatting sqref="AF163">
    <cfRule type="expression" dxfId="315" priority="385">
      <formula>AND(W163&gt;0,AF163&lt;0.1)</formula>
    </cfRule>
  </conditionalFormatting>
  <conditionalFormatting sqref="W163">
    <cfRule type="cellIs" dxfId="314" priority="384" operator="greaterThan">
      <formula>0</formula>
    </cfRule>
  </conditionalFormatting>
  <conditionalFormatting sqref="AF162">
    <cfRule type="expression" dxfId="313" priority="382">
      <formula>AND(W162&gt;0,AF162&lt;0.1)</formula>
    </cfRule>
  </conditionalFormatting>
  <conditionalFormatting sqref="W162">
    <cfRule type="cellIs" dxfId="312" priority="381" operator="greaterThan">
      <formula>0</formula>
    </cfRule>
  </conditionalFormatting>
  <conditionalFormatting sqref="AF161">
    <cfRule type="expression" dxfId="311" priority="379">
      <formula>AND(W161&gt;0,AF161&lt;0.1)</formula>
    </cfRule>
  </conditionalFormatting>
  <conditionalFormatting sqref="W161">
    <cfRule type="cellIs" dxfId="310" priority="378" operator="greaterThan">
      <formula>0</formula>
    </cfRule>
  </conditionalFormatting>
  <conditionalFormatting sqref="AL147">
    <cfRule type="expression" dxfId="309" priority="357">
      <formula>AND(X147:AD147&lt;0.1,W147&gt;0)</formula>
    </cfRule>
  </conditionalFormatting>
  <conditionalFormatting sqref="AF160">
    <cfRule type="expression" dxfId="308" priority="376">
      <formula>AND(W160&gt;0,AF160&lt;0.1)</formula>
    </cfRule>
  </conditionalFormatting>
  <conditionalFormatting sqref="W160">
    <cfRule type="cellIs" dxfId="307" priority="375" operator="greaterThan">
      <formula>0</formula>
    </cfRule>
  </conditionalFormatting>
  <conditionalFormatting sqref="X11:AD11 X43:AD43 X51:AD51 X71:AD72 X77:AD79 X81:AD81 X14:AD14 X17:AD40 X45:AD45 X53:AD55 X61:AD66 X59:AD59 X47:AD49 X68:AD68 X57:AD57 X83:AD83 X85:AD98 X74:AD74 X132:AD134 X253:AD271 X273:AD285 X293:AD310 X318:AD321 X327:AD327 X333:AD340 X342:AD346 X353:AD358 X148:AD152 X154:AD154 X287:AD291 X129:AD130 X137:AD139 X156:AD166 X361:AD361 X363:AD363 X371:AD371 X316:AD316 AD375:AD377 X141:AD145 X227:AD251 X191:AD223 X168:AD188">
    <cfRule type="cellIs" dxfId="306" priority="361" operator="equal">
      <formula>MIN($X11:$AD11)</formula>
    </cfRule>
  </conditionalFormatting>
  <conditionalFormatting sqref="X100:AD113 X116:AD127 X114 Z114:AD114">
    <cfRule type="cellIs" dxfId="305" priority="358" operator="equal">
      <formula>MIN($X100:$AD100)</formula>
    </cfRule>
  </conditionalFormatting>
  <conditionalFormatting sqref="AL153">
    <cfRule type="expression" dxfId="304" priority="353">
      <formula>AND(X153:AD153&lt;0.1,W153&gt;0)</formula>
    </cfRule>
  </conditionalFormatting>
  <conditionalFormatting sqref="AF147">
    <cfRule type="expression" dxfId="303" priority="356">
      <formula>AND(W147&gt;0,AF147&lt;0.1)</formula>
    </cfRule>
  </conditionalFormatting>
  <conditionalFormatting sqref="W147">
    <cfRule type="cellIs" dxfId="302" priority="355" operator="greaterThan">
      <formula>0</formula>
    </cfRule>
  </conditionalFormatting>
  <conditionalFormatting sqref="X147:AD147">
    <cfRule type="cellIs" dxfId="301" priority="354" operator="equal">
      <formula>MIN($X147:$AD147)</formula>
    </cfRule>
  </conditionalFormatting>
  <conditionalFormatting sqref="AF153">
    <cfRule type="expression" dxfId="300" priority="352">
      <formula>AND(W153&gt;0,AF153&lt;0.1)</formula>
    </cfRule>
  </conditionalFormatting>
  <conditionalFormatting sqref="W153">
    <cfRule type="cellIs" dxfId="299" priority="351" operator="greaterThan">
      <formula>0</formula>
    </cfRule>
  </conditionalFormatting>
  <conditionalFormatting sqref="X153:AD153">
    <cfRule type="cellIs" dxfId="298" priority="350" operator="equal">
      <formula>MIN($X153:$AD153)</formula>
    </cfRule>
  </conditionalFormatting>
  <conditionalFormatting sqref="AL41">
    <cfRule type="expression" dxfId="297" priority="349">
      <formula>AND(X41:AD41&lt;0.1,W41&gt;0)</formula>
    </cfRule>
  </conditionalFormatting>
  <conditionalFormatting sqref="AF41">
    <cfRule type="expression" dxfId="296" priority="348">
      <formula>AND(W41&gt;0,AF41&lt;0.1)</formula>
    </cfRule>
  </conditionalFormatting>
  <conditionalFormatting sqref="W41">
    <cfRule type="cellIs" dxfId="295" priority="347" operator="greaterThan">
      <formula>0</formula>
    </cfRule>
  </conditionalFormatting>
  <conditionalFormatting sqref="X41:AD41">
    <cfRule type="cellIs" dxfId="294" priority="346" operator="equal">
      <formula>MIN($X41:$AD41)</formula>
    </cfRule>
  </conditionalFormatting>
  <conditionalFormatting sqref="AL50">
    <cfRule type="expression" dxfId="293" priority="345">
      <formula>AND(X50:AD50&lt;0.1,W50&gt;0)</formula>
    </cfRule>
  </conditionalFormatting>
  <conditionalFormatting sqref="AF50">
    <cfRule type="expression" dxfId="292" priority="344">
      <formula>AND(W50&gt;0,AF50&lt;0.1)</formula>
    </cfRule>
  </conditionalFormatting>
  <conditionalFormatting sqref="W50">
    <cfRule type="cellIs" dxfId="291" priority="343" operator="greaterThan">
      <formula>0</formula>
    </cfRule>
  </conditionalFormatting>
  <conditionalFormatting sqref="X50:AD50">
    <cfRule type="cellIs" dxfId="290" priority="342" operator="equal">
      <formula>MIN($X50:$AD50)</formula>
    </cfRule>
  </conditionalFormatting>
  <conditionalFormatting sqref="AL69">
    <cfRule type="expression" dxfId="289" priority="341">
      <formula>AND(X69:AD69&lt;0.1,W69&gt;0)</formula>
    </cfRule>
  </conditionalFormatting>
  <conditionalFormatting sqref="AF69">
    <cfRule type="expression" dxfId="288" priority="340">
      <formula>AND(W69&gt;0,AF69&lt;0.1)</formula>
    </cfRule>
  </conditionalFormatting>
  <conditionalFormatting sqref="W69">
    <cfRule type="cellIs" dxfId="287" priority="339" operator="greaterThan">
      <formula>0</formula>
    </cfRule>
  </conditionalFormatting>
  <conditionalFormatting sqref="X69:AD69">
    <cfRule type="cellIs" dxfId="286" priority="338" operator="equal">
      <formula>MIN($X69:$AD69)</formula>
    </cfRule>
  </conditionalFormatting>
  <conditionalFormatting sqref="AL75">
    <cfRule type="expression" dxfId="285" priority="337">
      <formula>AND(X75:AD75&lt;0.1,W75&gt;0)</formula>
    </cfRule>
  </conditionalFormatting>
  <conditionalFormatting sqref="AF75">
    <cfRule type="expression" dxfId="284" priority="336">
      <formula>AND(W75&gt;0,AF75&lt;0.1)</formula>
    </cfRule>
  </conditionalFormatting>
  <conditionalFormatting sqref="W75">
    <cfRule type="cellIs" dxfId="283" priority="335" operator="greaterThan">
      <formula>0</formula>
    </cfRule>
  </conditionalFormatting>
  <conditionalFormatting sqref="X75:AD75">
    <cfRule type="cellIs" dxfId="282" priority="334" operator="equal">
      <formula>MIN($X75:$AD75)</formula>
    </cfRule>
  </conditionalFormatting>
  <conditionalFormatting sqref="AL80">
    <cfRule type="expression" dxfId="281" priority="333">
      <formula>AND(X80:AD80&lt;0.1,W80&gt;0)</formula>
    </cfRule>
  </conditionalFormatting>
  <conditionalFormatting sqref="AF80">
    <cfRule type="expression" dxfId="280" priority="332">
      <formula>AND(W80&gt;0,AF80&lt;0.1)</formula>
    </cfRule>
  </conditionalFormatting>
  <conditionalFormatting sqref="W80">
    <cfRule type="cellIs" dxfId="279" priority="331" operator="greaterThan">
      <formula>0</formula>
    </cfRule>
  </conditionalFormatting>
  <conditionalFormatting sqref="X80:AD80">
    <cfRule type="cellIs" dxfId="278" priority="330" operator="equal">
      <formula>MIN($X80:$AD80)</formula>
    </cfRule>
  </conditionalFormatting>
  <conditionalFormatting sqref="AL286">
    <cfRule type="expression" dxfId="277" priority="329">
      <formula>AND(X286:AD286&lt;0.1,W286&gt;0)</formula>
    </cfRule>
  </conditionalFormatting>
  <conditionalFormatting sqref="AF286">
    <cfRule type="expression" dxfId="276" priority="328">
      <formula>AND(W286&gt;0,AF286&lt;0.1)</formula>
    </cfRule>
  </conditionalFormatting>
  <conditionalFormatting sqref="W286">
    <cfRule type="cellIs" dxfId="275" priority="327" operator="greaterThan">
      <formula>0</formula>
    </cfRule>
  </conditionalFormatting>
  <conditionalFormatting sqref="X286:AD286">
    <cfRule type="cellIs" dxfId="274" priority="326" operator="equal">
      <formula>MIN($X286:$AD286)</formula>
    </cfRule>
  </conditionalFormatting>
  <conditionalFormatting sqref="AL42">
    <cfRule type="expression" dxfId="273" priority="325">
      <formula>AND(X42:AD42&lt;0.1,W42&gt;0)</formula>
    </cfRule>
  </conditionalFormatting>
  <conditionalFormatting sqref="AF42">
    <cfRule type="expression" dxfId="272" priority="324">
      <formula>AND(W42&gt;0,AF42&lt;0.1)</formula>
    </cfRule>
  </conditionalFormatting>
  <conditionalFormatting sqref="W42">
    <cfRule type="cellIs" dxfId="271" priority="323" operator="greaterThan">
      <formula>0</formula>
    </cfRule>
  </conditionalFormatting>
  <conditionalFormatting sqref="X42:AD42">
    <cfRule type="cellIs" dxfId="270" priority="322" operator="equal">
      <formula>MIN($X42:$AD42)</formula>
    </cfRule>
  </conditionalFormatting>
  <conditionalFormatting sqref="AL128">
    <cfRule type="expression" dxfId="269" priority="321">
      <formula>AND(X128:AD128&lt;0.1,W128&gt;0)</formula>
    </cfRule>
  </conditionalFormatting>
  <conditionalFormatting sqref="AF128">
    <cfRule type="expression" dxfId="268" priority="320">
      <formula>AND(W128&gt;0,AF128&lt;0.1)</formula>
    </cfRule>
  </conditionalFormatting>
  <conditionalFormatting sqref="W128">
    <cfRule type="cellIs" dxfId="267" priority="319" operator="greaterThan">
      <formula>0</formula>
    </cfRule>
  </conditionalFormatting>
  <conditionalFormatting sqref="X128:AD128">
    <cfRule type="cellIs" dxfId="266" priority="318" operator="equal">
      <formula>MIN($X128:$AD128)</formula>
    </cfRule>
  </conditionalFormatting>
  <conditionalFormatting sqref="AL332">
    <cfRule type="expression" dxfId="265" priority="317">
      <formula>AND(X332:AD332&lt;0.1,W332&gt;0)</formula>
    </cfRule>
  </conditionalFormatting>
  <conditionalFormatting sqref="AF332">
    <cfRule type="expression" dxfId="264" priority="316">
      <formula>AND(W332&gt;0,AF332&lt;0.1)</formula>
    </cfRule>
  </conditionalFormatting>
  <conditionalFormatting sqref="W332">
    <cfRule type="cellIs" dxfId="263" priority="315" operator="greaterThan">
      <formula>0</formula>
    </cfRule>
  </conditionalFormatting>
  <conditionalFormatting sqref="X332:AD332">
    <cfRule type="cellIs" dxfId="262" priority="314" operator="equal">
      <formula>MIN($X332:$AD332)</formula>
    </cfRule>
  </conditionalFormatting>
  <conditionalFormatting sqref="AL135">
    <cfRule type="expression" dxfId="261" priority="313">
      <formula>AND(X135:AD135&lt;0.1,W135&gt;0)</formula>
    </cfRule>
  </conditionalFormatting>
  <conditionalFormatting sqref="AF135">
    <cfRule type="expression" dxfId="260" priority="312">
      <formula>AND(W135&gt;0,AF135&lt;0.1)</formula>
    </cfRule>
  </conditionalFormatting>
  <conditionalFormatting sqref="W135">
    <cfRule type="cellIs" dxfId="259" priority="311" operator="greaterThan">
      <formula>0</formula>
    </cfRule>
  </conditionalFormatting>
  <conditionalFormatting sqref="X135:AD135">
    <cfRule type="cellIs" dxfId="258" priority="310" operator="equal">
      <formula>MIN($X135:$AD135)</formula>
    </cfRule>
  </conditionalFormatting>
  <conditionalFormatting sqref="AL152">
    <cfRule type="expression" dxfId="257" priority="309">
      <formula>AND(X152:AD152&lt;0.1,W152&gt;0)</formula>
    </cfRule>
  </conditionalFormatting>
  <conditionalFormatting sqref="AF152">
    <cfRule type="expression" dxfId="256" priority="308">
      <formula>AND(W152&gt;0,AF152&lt;0.1)</formula>
    </cfRule>
  </conditionalFormatting>
  <conditionalFormatting sqref="W152">
    <cfRule type="cellIs" dxfId="255" priority="307" operator="greaterThan">
      <formula>0</formula>
    </cfRule>
  </conditionalFormatting>
  <conditionalFormatting sqref="X155:AD155">
    <cfRule type="cellIs" dxfId="254" priority="305" operator="equal">
      <formula>MIN($X155:$AD155)</formula>
    </cfRule>
  </conditionalFormatting>
  <conditionalFormatting sqref="AL155">
    <cfRule type="expression" dxfId="253" priority="304">
      <formula>AND(X155:AD155&lt;0.1,W155&gt;0)</formula>
    </cfRule>
  </conditionalFormatting>
  <conditionalFormatting sqref="AF155">
    <cfRule type="expression" dxfId="252" priority="303">
      <formula>AND(W155&gt;0,AF155&lt;0.1)</formula>
    </cfRule>
  </conditionalFormatting>
  <conditionalFormatting sqref="W155">
    <cfRule type="cellIs" dxfId="251" priority="302" operator="greaterThan">
      <formula>0</formula>
    </cfRule>
  </conditionalFormatting>
  <conditionalFormatting sqref="AL76">
    <cfRule type="expression" dxfId="250" priority="301">
      <formula>AND(X76:AD76&lt;0.1,W76&gt;0)</formula>
    </cfRule>
  </conditionalFormatting>
  <conditionalFormatting sqref="AF76">
    <cfRule type="expression" dxfId="249" priority="300">
      <formula>AND(W76&gt;0,AF76&lt;0.1)</formula>
    </cfRule>
  </conditionalFormatting>
  <conditionalFormatting sqref="W76">
    <cfRule type="cellIs" dxfId="248" priority="299" operator="greaterThan">
      <formula>0</formula>
    </cfRule>
  </conditionalFormatting>
  <conditionalFormatting sqref="X76:AD76">
    <cfRule type="cellIs" dxfId="247" priority="298" operator="equal">
      <formula>MIN($X76:$AD76)</formula>
    </cfRule>
  </conditionalFormatting>
  <conditionalFormatting sqref="AL331">
    <cfRule type="expression" dxfId="246" priority="297">
      <formula>AND(X331:AD331&lt;0.1,W331&gt;0)</formula>
    </cfRule>
  </conditionalFormatting>
  <conditionalFormatting sqref="AF331">
    <cfRule type="expression" dxfId="245" priority="296">
      <formula>AND(W331&gt;0,AF331&lt;0.1)</formula>
    </cfRule>
  </conditionalFormatting>
  <conditionalFormatting sqref="W331">
    <cfRule type="cellIs" dxfId="244" priority="295" operator="greaterThan">
      <formula>0</formula>
    </cfRule>
  </conditionalFormatting>
  <conditionalFormatting sqref="X331:AD331">
    <cfRule type="cellIs" dxfId="243" priority="294" operator="equal">
      <formula>MIN($X331:$AD331)</formula>
    </cfRule>
  </conditionalFormatting>
  <conditionalFormatting sqref="AL136">
    <cfRule type="expression" dxfId="242" priority="293">
      <formula>AND(X136:AD136&lt;0.1,W136&gt;0)</formula>
    </cfRule>
  </conditionalFormatting>
  <conditionalFormatting sqref="AF136">
    <cfRule type="expression" dxfId="241" priority="292">
      <formula>AND(W136&gt;0,AF136&lt;0.1)</formula>
    </cfRule>
  </conditionalFormatting>
  <conditionalFormatting sqref="W136">
    <cfRule type="cellIs" dxfId="240" priority="291" operator="greaterThan">
      <formula>0</formula>
    </cfRule>
  </conditionalFormatting>
  <conditionalFormatting sqref="X136:AD136">
    <cfRule type="cellIs" dxfId="239" priority="290" operator="equal">
      <formula>MIN($X136:$AD136)</formula>
    </cfRule>
  </conditionalFormatting>
  <conditionalFormatting sqref="AL347">
    <cfRule type="expression" dxfId="238" priority="279">
      <formula>AND(X347:AD347&lt;0.1,W347&gt;0)</formula>
    </cfRule>
  </conditionalFormatting>
  <conditionalFormatting sqref="AF347">
    <cfRule type="expression" dxfId="237" priority="278">
      <formula>AND(W347&gt;0,AF347&lt;0.1)</formula>
    </cfRule>
  </conditionalFormatting>
  <conditionalFormatting sqref="W347">
    <cfRule type="cellIs" dxfId="236" priority="277" operator="greaterThan">
      <formula>0</formula>
    </cfRule>
  </conditionalFormatting>
  <conditionalFormatting sqref="X347:AD347">
    <cfRule type="cellIs" dxfId="235" priority="276" operator="equal">
      <formula>MIN($X347:$AD347)</formula>
    </cfRule>
  </conditionalFormatting>
  <conditionalFormatting sqref="AL348">
    <cfRule type="expression" dxfId="234" priority="271">
      <formula>AND(X348:AD348&lt;0.1,W348&gt;0)</formula>
    </cfRule>
  </conditionalFormatting>
  <conditionalFormatting sqref="AF348">
    <cfRule type="expression" dxfId="233" priority="270">
      <formula>AND(W348&gt;0,AF348&lt;0.1)</formula>
    </cfRule>
  </conditionalFormatting>
  <conditionalFormatting sqref="W348">
    <cfRule type="cellIs" dxfId="232" priority="269" operator="greaterThan">
      <formula>0</formula>
    </cfRule>
  </conditionalFormatting>
  <conditionalFormatting sqref="X348:AD348">
    <cfRule type="cellIs" dxfId="231" priority="268" operator="equal">
      <formula>MIN($X348:$AD348)</formula>
    </cfRule>
  </conditionalFormatting>
  <conditionalFormatting sqref="AL351">
    <cfRule type="expression" dxfId="230" priority="263">
      <formula>AND(X351:AD351&lt;0.1,W351&gt;0)</formula>
    </cfRule>
  </conditionalFormatting>
  <conditionalFormatting sqref="AF351">
    <cfRule type="expression" dxfId="229" priority="262">
      <formula>AND(W351&gt;0,AF351&lt;0.1)</formula>
    </cfRule>
  </conditionalFormatting>
  <conditionalFormatting sqref="W351">
    <cfRule type="cellIs" dxfId="228" priority="261" operator="greaterThan">
      <formula>0</formula>
    </cfRule>
  </conditionalFormatting>
  <conditionalFormatting sqref="X351:AD351">
    <cfRule type="cellIs" dxfId="227" priority="260" operator="equal">
      <formula>MIN($X351:$AD351)</formula>
    </cfRule>
  </conditionalFormatting>
  <conditionalFormatting sqref="AL350">
    <cfRule type="expression" dxfId="226" priority="259">
      <formula>AND(X350:AD350&lt;0.1,W350&gt;0)</formula>
    </cfRule>
  </conditionalFormatting>
  <conditionalFormatting sqref="AF350">
    <cfRule type="expression" dxfId="225" priority="258">
      <formula>AND(W350&gt;0,AF350&lt;0.1)</formula>
    </cfRule>
  </conditionalFormatting>
  <conditionalFormatting sqref="W350">
    <cfRule type="cellIs" dxfId="224" priority="257" operator="greaterThan">
      <formula>0</formula>
    </cfRule>
  </conditionalFormatting>
  <conditionalFormatting sqref="X350:AD350">
    <cfRule type="cellIs" dxfId="223" priority="256" operator="equal">
      <formula>MIN($X350:$AD350)</formula>
    </cfRule>
  </conditionalFormatting>
  <conditionalFormatting sqref="AL349">
    <cfRule type="expression" dxfId="222" priority="255">
      <formula>AND(X349:AD349&lt;0.1,W349&gt;0)</formula>
    </cfRule>
  </conditionalFormatting>
  <conditionalFormatting sqref="AF349">
    <cfRule type="expression" dxfId="221" priority="254">
      <formula>AND(W349&gt;0,AF349&lt;0.1)</formula>
    </cfRule>
  </conditionalFormatting>
  <conditionalFormatting sqref="W349">
    <cfRule type="cellIs" dxfId="220" priority="253" operator="greaterThan">
      <formula>0</formula>
    </cfRule>
  </conditionalFormatting>
  <conditionalFormatting sqref="X349:AD349">
    <cfRule type="cellIs" dxfId="219" priority="252" operator="equal">
      <formula>MIN($X349:$AD349)</formula>
    </cfRule>
  </conditionalFormatting>
  <conditionalFormatting sqref="AF359">
    <cfRule type="expression" dxfId="218" priority="249">
      <formula>AND(W359&gt;0,AF359&lt;0.1)</formula>
    </cfRule>
  </conditionalFormatting>
  <conditionalFormatting sqref="W359">
    <cfRule type="cellIs" dxfId="217" priority="248" operator="greaterThan">
      <formula>0</formula>
    </cfRule>
  </conditionalFormatting>
  <conditionalFormatting sqref="X359:AD359">
    <cfRule type="cellIs" dxfId="216" priority="247" operator="equal">
      <formula>MIN($X359:$AD359)</formula>
    </cfRule>
  </conditionalFormatting>
  <conditionalFormatting sqref="AF362">
    <cfRule type="expression" dxfId="215" priority="244">
      <formula>AND(W362&gt;0,AF362&lt;0.1)</formula>
    </cfRule>
  </conditionalFormatting>
  <conditionalFormatting sqref="W362">
    <cfRule type="cellIs" dxfId="214" priority="243" operator="greaterThan">
      <formula>0</formula>
    </cfRule>
  </conditionalFormatting>
  <conditionalFormatting sqref="X362:AD362">
    <cfRule type="cellIs" dxfId="213" priority="242" operator="equal">
      <formula>MIN($X362:$AD362)</formula>
    </cfRule>
  </conditionalFormatting>
  <conditionalFormatting sqref="AF364">
    <cfRule type="expression" dxfId="212" priority="239">
      <formula>AND(W364&gt;0,AF364&lt;0.1)</formula>
    </cfRule>
  </conditionalFormatting>
  <conditionalFormatting sqref="W364">
    <cfRule type="cellIs" dxfId="211" priority="238" operator="greaterThan">
      <formula>0</formula>
    </cfRule>
  </conditionalFormatting>
  <conditionalFormatting sqref="X364:AD364">
    <cfRule type="cellIs" dxfId="210" priority="237" operator="equal">
      <formula>MIN($X364:$AD364)</formula>
    </cfRule>
  </conditionalFormatting>
  <conditionalFormatting sqref="AF365">
    <cfRule type="expression" dxfId="209" priority="234">
      <formula>AND(W365&gt;0,AF365&lt;0.1)</formula>
    </cfRule>
  </conditionalFormatting>
  <conditionalFormatting sqref="W365">
    <cfRule type="cellIs" dxfId="208" priority="233" operator="greaterThan">
      <formula>0</formula>
    </cfRule>
  </conditionalFormatting>
  <conditionalFormatting sqref="X365:AD365">
    <cfRule type="cellIs" dxfId="207" priority="232" operator="equal">
      <formula>MIN($X365:$AD365)</formula>
    </cfRule>
  </conditionalFormatting>
  <conditionalFormatting sqref="AF366">
    <cfRule type="expression" dxfId="206" priority="229">
      <formula>AND(W366&gt;0,AF366&lt;0.1)</formula>
    </cfRule>
  </conditionalFormatting>
  <conditionalFormatting sqref="W366">
    <cfRule type="cellIs" dxfId="205" priority="228" operator="greaterThan">
      <formula>0</formula>
    </cfRule>
  </conditionalFormatting>
  <conditionalFormatting sqref="X366:AD366">
    <cfRule type="cellIs" dxfId="204" priority="227" operator="equal">
      <formula>MIN($X366:$AD366)</formula>
    </cfRule>
  </conditionalFormatting>
  <conditionalFormatting sqref="AF367">
    <cfRule type="expression" dxfId="203" priority="224">
      <formula>AND(W367&gt;0,AF367&lt;0.1)</formula>
    </cfRule>
  </conditionalFormatting>
  <conditionalFormatting sqref="W367">
    <cfRule type="cellIs" dxfId="202" priority="223" operator="greaterThan">
      <formula>0</formula>
    </cfRule>
  </conditionalFormatting>
  <conditionalFormatting sqref="X367:AD367">
    <cfRule type="cellIs" dxfId="201" priority="222" operator="equal">
      <formula>MIN($X367:$AD367)</formula>
    </cfRule>
  </conditionalFormatting>
  <conditionalFormatting sqref="AF374">
    <cfRule type="expression" dxfId="200" priority="219">
      <formula>AND(W374&gt;0,AF374&lt;0.1)</formula>
    </cfRule>
  </conditionalFormatting>
  <conditionalFormatting sqref="W374">
    <cfRule type="cellIs" dxfId="199" priority="218" operator="greaterThan">
      <formula>0</formula>
    </cfRule>
  </conditionalFormatting>
  <conditionalFormatting sqref="X374:AD374">
    <cfRule type="cellIs" dxfId="198" priority="217" operator="equal">
      <formula>MIN($X374:$AD374)</formula>
    </cfRule>
  </conditionalFormatting>
  <conditionalFormatting sqref="AF372">
    <cfRule type="expression" dxfId="197" priority="214">
      <formula>AND(W372&gt;0,AF372&lt;0.1)</formula>
    </cfRule>
  </conditionalFormatting>
  <conditionalFormatting sqref="W372">
    <cfRule type="cellIs" dxfId="196" priority="213" operator="greaterThan">
      <formula>0</formula>
    </cfRule>
  </conditionalFormatting>
  <conditionalFormatting sqref="X372:AD372">
    <cfRule type="cellIs" dxfId="195" priority="212" operator="equal">
      <formula>MIN($X372:$AD372)</formula>
    </cfRule>
  </conditionalFormatting>
  <conditionalFormatting sqref="AF373">
    <cfRule type="expression" dxfId="194" priority="209">
      <formula>AND(W373&gt;0,AF373&lt;0.1)</formula>
    </cfRule>
  </conditionalFormatting>
  <conditionalFormatting sqref="W373">
    <cfRule type="cellIs" dxfId="193" priority="208" operator="greaterThan">
      <formula>0</formula>
    </cfRule>
  </conditionalFormatting>
  <conditionalFormatting sqref="X373:AD373">
    <cfRule type="cellIs" dxfId="192" priority="207" operator="equal">
      <formula>MIN($X373:$AD373)</formula>
    </cfRule>
  </conditionalFormatting>
  <conditionalFormatting sqref="AF375">
    <cfRule type="expression" dxfId="191" priority="204">
      <formula>AND(W375&gt;0,AF375&lt;0.1)</formula>
    </cfRule>
  </conditionalFormatting>
  <conditionalFormatting sqref="W375">
    <cfRule type="cellIs" dxfId="190" priority="203" operator="greaterThan">
      <formula>0</formula>
    </cfRule>
  </conditionalFormatting>
  <conditionalFormatting sqref="X375:AD375">
    <cfRule type="cellIs" dxfId="189" priority="202" operator="equal">
      <formula>MIN($X375:$AD375)</formula>
    </cfRule>
  </conditionalFormatting>
  <conditionalFormatting sqref="AF378">
    <cfRule type="expression" dxfId="188" priority="199">
      <formula>AND(W378&gt;0,AF378&lt;0.1)</formula>
    </cfRule>
  </conditionalFormatting>
  <conditionalFormatting sqref="W378">
    <cfRule type="cellIs" dxfId="187" priority="198" operator="greaterThan">
      <formula>0</formula>
    </cfRule>
  </conditionalFormatting>
  <conditionalFormatting sqref="X378:AC378">
    <cfRule type="cellIs" dxfId="186" priority="197" operator="equal">
      <formula>MIN($X378:$AD378)</formula>
    </cfRule>
  </conditionalFormatting>
  <conditionalFormatting sqref="AF376">
    <cfRule type="expression" dxfId="185" priority="194">
      <formula>AND(W376&gt;0,AF376&lt;0.1)</formula>
    </cfRule>
  </conditionalFormatting>
  <conditionalFormatting sqref="W376">
    <cfRule type="cellIs" dxfId="184" priority="193" operator="greaterThan">
      <formula>0</formula>
    </cfRule>
  </conditionalFormatting>
  <conditionalFormatting sqref="X376:AD376">
    <cfRule type="cellIs" dxfId="183" priority="192" operator="equal">
      <formula>MIN($X376:$AD376)</formula>
    </cfRule>
  </conditionalFormatting>
  <conditionalFormatting sqref="AF377">
    <cfRule type="expression" dxfId="182" priority="189">
      <formula>AND(W377&gt;0,AF377&lt;0.1)</formula>
    </cfRule>
  </conditionalFormatting>
  <conditionalFormatting sqref="W377">
    <cfRule type="cellIs" dxfId="181" priority="188" operator="greaterThan">
      <formula>0</formula>
    </cfRule>
  </conditionalFormatting>
  <conditionalFormatting sqref="X377:AD377">
    <cfRule type="cellIs" dxfId="180" priority="187" operator="equal">
      <formula>MIN($X377:$AD377)</formula>
    </cfRule>
  </conditionalFormatting>
  <conditionalFormatting sqref="AD378">
    <cfRule type="cellIs" dxfId="179" priority="186" operator="equal">
      <formula>MIN($X378:$AD378)</formula>
    </cfRule>
  </conditionalFormatting>
  <conditionalFormatting sqref="AD378">
    <cfRule type="cellIs" dxfId="178" priority="185" operator="equal">
      <formula>MIN($X378:$AD378)</formula>
    </cfRule>
  </conditionalFormatting>
  <conditionalFormatting sqref="AF368">
    <cfRule type="expression" dxfId="177" priority="182">
      <formula>AND(W368&gt;0,AF368&lt;0.1)</formula>
    </cfRule>
  </conditionalFormatting>
  <conditionalFormatting sqref="W368">
    <cfRule type="cellIs" dxfId="176" priority="181" operator="greaterThan">
      <formula>0</formula>
    </cfRule>
  </conditionalFormatting>
  <conditionalFormatting sqref="X368:AD368">
    <cfRule type="cellIs" dxfId="175" priority="180" operator="equal">
      <formula>MIN($X368:$AD368)</formula>
    </cfRule>
  </conditionalFormatting>
  <conditionalFormatting sqref="AF369">
    <cfRule type="expression" dxfId="174" priority="177">
      <formula>AND(W369&gt;0,AF369&lt;0.1)</formula>
    </cfRule>
  </conditionalFormatting>
  <conditionalFormatting sqref="W369">
    <cfRule type="cellIs" dxfId="173" priority="176" operator="greaterThan">
      <formula>0</formula>
    </cfRule>
  </conditionalFormatting>
  <conditionalFormatting sqref="X369:AD369">
    <cfRule type="cellIs" dxfId="172" priority="175" operator="equal">
      <formula>MIN($X369:$AD369)</formula>
    </cfRule>
  </conditionalFormatting>
  <conditionalFormatting sqref="AF370">
    <cfRule type="expression" dxfId="171" priority="172">
      <formula>AND(W370&gt;0,AF370&lt;0.1)</formula>
    </cfRule>
  </conditionalFormatting>
  <conditionalFormatting sqref="W370">
    <cfRule type="cellIs" dxfId="170" priority="171" operator="greaterThan">
      <formula>0</formula>
    </cfRule>
  </conditionalFormatting>
  <conditionalFormatting sqref="X370:AD370">
    <cfRule type="cellIs" dxfId="169" priority="170" operator="equal">
      <formula>MIN($X370:$AD370)</formula>
    </cfRule>
  </conditionalFormatting>
  <conditionalFormatting sqref="AF360">
    <cfRule type="expression" dxfId="168" priority="167">
      <formula>AND(W360&gt;0,AF360&lt;0.1)</formula>
    </cfRule>
  </conditionalFormatting>
  <conditionalFormatting sqref="W360">
    <cfRule type="cellIs" dxfId="167" priority="166" operator="greaterThan">
      <formula>0</formula>
    </cfRule>
  </conditionalFormatting>
  <conditionalFormatting sqref="X360:AD360">
    <cfRule type="cellIs" dxfId="166" priority="165" operator="equal">
      <formula>MIN($X360:$AD360)</formula>
    </cfRule>
  </conditionalFormatting>
  <conditionalFormatting sqref="AF381">
    <cfRule type="expression" dxfId="165" priority="158">
      <formula>AND(W381&gt;0,AF381&lt;0.1)</formula>
    </cfRule>
  </conditionalFormatting>
  <conditionalFormatting sqref="W381">
    <cfRule type="cellIs" dxfId="164" priority="156" operator="greaterThan">
      <formula>0</formula>
    </cfRule>
  </conditionalFormatting>
  <conditionalFormatting sqref="X381:AC381">
    <cfRule type="cellIs" dxfId="163" priority="155" operator="equal">
      <formula>MIN($X381:$AD381)</formula>
    </cfRule>
  </conditionalFormatting>
  <conditionalFormatting sqref="AF380">
    <cfRule type="expression" dxfId="162" priority="154">
      <formula>AND(W380&gt;0,AF380&lt;0.1)</formula>
    </cfRule>
  </conditionalFormatting>
  <conditionalFormatting sqref="AL380">
    <cfRule type="expression" dxfId="161" priority="153">
      <formula>AND(X380:AD380&lt;0.01,W380&gt;0)</formula>
    </cfRule>
  </conditionalFormatting>
  <conditionalFormatting sqref="W380">
    <cfRule type="cellIs" dxfId="160" priority="152" operator="greaterThan">
      <formula>0</formula>
    </cfRule>
  </conditionalFormatting>
  <conditionalFormatting sqref="X380:AD380">
    <cfRule type="cellIs" dxfId="159" priority="151" operator="equal">
      <formula>MIN($X380:$AD380)</formula>
    </cfRule>
  </conditionalFormatting>
  <conditionalFormatting sqref="AD381">
    <cfRule type="cellIs" dxfId="158" priority="150" operator="equal">
      <formula>MIN($X381:$AD381)</formula>
    </cfRule>
  </conditionalFormatting>
  <conditionalFormatting sqref="AF379">
    <cfRule type="expression" dxfId="157" priority="149">
      <formula>AND(W379&gt;0,AF379&lt;0.1)</formula>
    </cfRule>
  </conditionalFormatting>
  <conditionalFormatting sqref="AL379">
    <cfRule type="expression" dxfId="156" priority="148">
      <formula>AND(X379:AD379&lt;0.01,W379&gt;0)</formula>
    </cfRule>
  </conditionalFormatting>
  <conditionalFormatting sqref="W379">
    <cfRule type="cellIs" dxfId="155" priority="147" operator="greaterThan">
      <formula>0</formula>
    </cfRule>
  </conditionalFormatting>
  <conditionalFormatting sqref="X379:AD379">
    <cfRule type="cellIs" dxfId="154" priority="146" operator="equal">
      <formula>MIN($X379:$AD379)</formula>
    </cfRule>
  </conditionalFormatting>
  <conditionalFormatting sqref="AL323">
    <cfRule type="expression" dxfId="153" priority="145">
      <formula>AND(X323:AD323&lt;0.01,W323&gt;0)</formula>
    </cfRule>
  </conditionalFormatting>
  <conditionalFormatting sqref="AF323">
    <cfRule type="expression" dxfId="152" priority="144">
      <formula>AND(W323&gt;0,AF323&lt;0.1)</formula>
    </cfRule>
  </conditionalFormatting>
  <conditionalFormatting sqref="W323">
    <cfRule type="cellIs" dxfId="151" priority="143" operator="greaterThan">
      <formula>0</formula>
    </cfRule>
  </conditionalFormatting>
  <conditionalFormatting sqref="X323:AD323">
    <cfRule type="cellIs" dxfId="150" priority="142" operator="equal">
      <formula>MIN($X323:$AD323)</formula>
    </cfRule>
  </conditionalFormatting>
  <conditionalFormatting sqref="AL311">
    <cfRule type="expression" dxfId="149" priority="141">
      <formula>AND(X311:AD311&lt;0.01,W311&gt;0)</formula>
    </cfRule>
  </conditionalFormatting>
  <conditionalFormatting sqref="AF311">
    <cfRule type="expression" dxfId="148" priority="140">
      <formula>AND(W311&gt;0,AF311&lt;0.1)</formula>
    </cfRule>
  </conditionalFormatting>
  <conditionalFormatting sqref="W311">
    <cfRule type="cellIs" dxfId="147" priority="139" operator="greaterThan">
      <formula>0</formula>
    </cfRule>
  </conditionalFormatting>
  <conditionalFormatting sqref="X311:AD311">
    <cfRule type="cellIs" dxfId="146" priority="138" operator="equal">
      <formula>MIN($X311:$AD311)</formula>
    </cfRule>
  </conditionalFormatting>
  <conditionalFormatting sqref="AL312">
    <cfRule type="expression" dxfId="145" priority="137">
      <formula>AND(X312:AD312&lt;0.01,W312&gt;0)</formula>
    </cfRule>
  </conditionalFormatting>
  <conditionalFormatting sqref="AF312">
    <cfRule type="expression" dxfId="144" priority="136">
      <formula>AND(W312&gt;0,AF312&lt;0.1)</formula>
    </cfRule>
  </conditionalFormatting>
  <conditionalFormatting sqref="W312">
    <cfRule type="cellIs" dxfId="143" priority="135" operator="greaterThan">
      <formula>0</formula>
    </cfRule>
  </conditionalFormatting>
  <conditionalFormatting sqref="X312:AD312">
    <cfRule type="cellIs" dxfId="142" priority="134" operator="equal">
      <formula>MIN($X312:$AD312)</formula>
    </cfRule>
  </conditionalFormatting>
  <conditionalFormatting sqref="AL313">
    <cfRule type="expression" dxfId="141" priority="133">
      <formula>AND(X313:AD313&lt;0.01,W313&gt;0)</formula>
    </cfRule>
  </conditionalFormatting>
  <conditionalFormatting sqref="AF313">
    <cfRule type="expression" dxfId="140" priority="132">
      <formula>AND(W313&gt;0,AF313&lt;0.1)</formula>
    </cfRule>
  </conditionalFormatting>
  <conditionalFormatting sqref="W313">
    <cfRule type="cellIs" dxfId="139" priority="131" operator="greaterThan">
      <formula>0</formula>
    </cfRule>
  </conditionalFormatting>
  <conditionalFormatting sqref="X313:AD313">
    <cfRule type="cellIs" dxfId="138" priority="130" operator="equal">
      <formula>MIN($X313:$AD313)</formula>
    </cfRule>
  </conditionalFormatting>
  <conditionalFormatting sqref="AL315">
    <cfRule type="expression" dxfId="137" priority="129">
      <formula>AND(X315:AD315&lt;0.01,W315&gt;0)</formula>
    </cfRule>
  </conditionalFormatting>
  <conditionalFormatting sqref="AF315">
    <cfRule type="expression" dxfId="136" priority="128">
      <formula>AND(W315&gt;0,AF315&lt;0.1)</formula>
    </cfRule>
  </conditionalFormatting>
  <conditionalFormatting sqref="W315">
    <cfRule type="cellIs" dxfId="135" priority="127" operator="greaterThan">
      <formula>0</formula>
    </cfRule>
  </conditionalFormatting>
  <conditionalFormatting sqref="X315:AD315">
    <cfRule type="cellIs" dxfId="134" priority="126" operator="equal">
      <formula>MIN($X315:$AD315)</formula>
    </cfRule>
  </conditionalFormatting>
  <conditionalFormatting sqref="AL314">
    <cfRule type="expression" dxfId="133" priority="125">
      <formula>AND(X314:AD314&lt;0.01,W314&gt;0)</formula>
    </cfRule>
  </conditionalFormatting>
  <conditionalFormatting sqref="AF314">
    <cfRule type="expression" dxfId="132" priority="124">
      <formula>AND(W314&gt;0,AF314&lt;0.1)</formula>
    </cfRule>
  </conditionalFormatting>
  <conditionalFormatting sqref="W314">
    <cfRule type="cellIs" dxfId="131" priority="123" operator="greaterThan">
      <formula>0</formula>
    </cfRule>
  </conditionalFormatting>
  <conditionalFormatting sqref="X314:AD314">
    <cfRule type="cellIs" dxfId="130" priority="122" operator="equal">
      <formula>MIN($X314:$AD314)</formula>
    </cfRule>
  </conditionalFormatting>
  <conditionalFormatting sqref="AL326">
    <cfRule type="expression" dxfId="129" priority="121">
      <formula>AND(X326:AD326&lt;0.01,W326&gt;0)</formula>
    </cfRule>
  </conditionalFormatting>
  <conditionalFormatting sqref="AF326">
    <cfRule type="expression" dxfId="128" priority="120">
      <formula>AND(W326&gt;0,AF326&lt;0.1)</formula>
    </cfRule>
  </conditionalFormatting>
  <conditionalFormatting sqref="W326">
    <cfRule type="cellIs" dxfId="127" priority="119" operator="greaterThan">
      <formula>0</formula>
    </cfRule>
  </conditionalFormatting>
  <conditionalFormatting sqref="X326:AD326">
    <cfRule type="cellIs" dxfId="126" priority="118" operator="equal">
      <formula>MIN($X326:$AD326)</formula>
    </cfRule>
  </conditionalFormatting>
  <conditionalFormatting sqref="AL324">
    <cfRule type="expression" dxfId="125" priority="117">
      <formula>AND(X324:AD324&lt;0.01,W324&gt;0)</formula>
    </cfRule>
  </conditionalFormatting>
  <conditionalFormatting sqref="AF324">
    <cfRule type="expression" dxfId="124" priority="116">
      <formula>AND(W324&gt;0,AF324&lt;0.1)</formula>
    </cfRule>
  </conditionalFormatting>
  <conditionalFormatting sqref="W324">
    <cfRule type="cellIs" dxfId="123" priority="115" operator="greaterThan">
      <formula>0</formula>
    </cfRule>
  </conditionalFormatting>
  <conditionalFormatting sqref="X324:AD324">
    <cfRule type="cellIs" dxfId="122" priority="114" operator="equal">
      <formula>MIN($X324:$AD324)</formula>
    </cfRule>
  </conditionalFormatting>
  <conditionalFormatting sqref="AL329">
    <cfRule type="expression" dxfId="121" priority="113">
      <formula>AND(X329:AD329&lt;0.01,W329&gt;0)</formula>
    </cfRule>
  </conditionalFormatting>
  <conditionalFormatting sqref="AF329">
    <cfRule type="expression" dxfId="120" priority="112">
      <formula>AND(W329&gt;0,AF329&lt;0.1)</formula>
    </cfRule>
  </conditionalFormatting>
  <conditionalFormatting sqref="W329">
    <cfRule type="cellIs" dxfId="119" priority="111" operator="greaterThan">
      <formula>0</formula>
    </cfRule>
  </conditionalFormatting>
  <conditionalFormatting sqref="X329:AD329">
    <cfRule type="cellIs" dxfId="118" priority="110" operator="equal">
      <formula>MIN($X329:$AD329)</formula>
    </cfRule>
  </conditionalFormatting>
  <conditionalFormatting sqref="AL325">
    <cfRule type="expression" dxfId="117" priority="109">
      <formula>AND(X325:AD325&lt;0.01,W325&gt;0)</formula>
    </cfRule>
  </conditionalFormatting>
  <conditionalFormatting sqref="AF325">
    <cfRule type="expression" dxfId="116" priority="108">
      <formula>AND(W325&gt;0,AF325&lt;0.1)</formula>
    </cfRule>
  </conditionalFormatting>
  <conditionalFormatting sqref="W325">
    <cfRule type="cellIs" dxfId="115" priority="107" operator="greaterThan">
      <formula>0</formula>
    </cfRule>
  </conditionalFormatting>
  <conditionalFormatting sqref="X325:AD325">
    <cfRule type="cellIs" dxfId="114" priority="106" operator="equal">
      <formula>MIN($X325:$AD325)</formula>
    </cfRule>
  </conditionalFormatting>
  <conditionalFormatting sqref="AL328">
    <cfRule type="expression" dxfId="113" priority="105">
      <formula>AND(X328:AD328&lt;0.01,W328&gt;0)</formula>
    </cfRule>
  </conditionalFormatting>
  <conditionalFormatting sqref="AF328">
    <cfRule type="expression" dxfId="112" priority="104">
      <formula>AND(W328&gt;0,AF328&lt;0.1)</formula>
    </cfRule>
  </conditionalFormatting>
  <conditionalFormatting sqref="W328">
    <cfRule type="cellIs" dxfId="111" priority="103" operator="greaterThan">
      <formula>0</formula>
    </cfRule>
  </conditionalFormatting>
  <conditionalFormatting sqref="X328:AD328">
    <cfRule type="cellIs" dxfId="110" priority="102" operator="equal">
      <formula>MIN($X328:$AD328)</formula>
    </cfRule>
  </conditionalFormatting>
  <conditionalFormatting sqref="AL12">
    <cfRule type="expression" dxfId="109" priority="101">
      <formula>AND(X12:AD12&lt;0.01,W12&gt;0)</formula>
    </cfRule>
  </conditionalFormatting>
  <conditionalFormatting sqref="AF12">
    <cfRule type="expression" dxfId="108" priority="100">
      <formula>AND(W12&gt;0,AF12&lt;0.1)</formula>
    </cfRule>
  </conditionalFormatting>
  <conditionalFormatting sqref="W12">
    <cfRule type="cellIs" dxfId="107" priority="99" operator="greaterThan">
      <formula>0</formula>
    </cfRule>
  </conditionalFormatting>
  <conditionalFormatting sqref="X12:AD12">
    <cfRule type="cellIs" dxfId="106" priority="98" operator="equal">
      <formula>MIN($X12:$AD12)</formula>
    </cfRule>
  </conditionalFormatting>
  <conditionalFormatting sqref="AL16">
    <cfRule type="expression" dxfId="105" priority="97">
      <formula>AND(X16:AD16&lt;0.01,W16&gt;0)</formula>
    </cfRule>
  </conditionalFormatting>
  <conditionalFormatting sqref="AL16">
    <cfRule type="expression" dxfId="104" priority="96">
      <formula>AND(X16:AD16&lt;0.1,W16&gt;0)</formula>
    </cfRule>
  </conditionalFormatting>
  <conditionalFormatting sqref="AF16">
    <cfRule type="expression" dxfId="103" priority="95">
      <formula>AND(W16&gt;0,AF16&lt;0.1)</formula>
    </cfRule>
  </conditionalFormatting>
  <conditionalFormatting sqref="W16">
    <cfRule type="cellIs" dxfId="102" priority="94" operator="greaterThan">
      <formula>0</formula>
    </cfRule>
  </conditionalFormatting>
  <conditionalFormatting sqref="X16:AD16">
    <cfRule type="cellIs" dxfId="101" priority="93" operator="equal">
      <formula>MIN($X16:$AD16)</formula>
    </cfRule>
  </conditionalFormatting>
  <conditionalFormatting sqref="AL13">
    <cfRule type="expression" dxfId="100" priority="92">
      <formula>AND(X13:AD13&lt;0.01,W13&gt;0)</formula>
    </cfRule>
  </conditionalFormatting>
  <conditionalFormatting sqref="AL13">
    <cfRule type="expression" dxfId="99" priority="91">
      <formula>AND(X13:AD13&lt;0.1,W13&gt;0)</formula>
    </cfRule>
  </conditionalFormatting>
  <conditionalFormatting sqref="AF13">
    <cfRule type="expression" dxfId="98" priority="90">
      <formula>AND(W13&gt;0,AF13&lt;0.1)</formula>
    </cfRule>
  </conditionalFormatting>
  <conditionalFormatting sqref="W13">
    <cfRule type="cellIs" dxfId="97" priority="89" operator="greaterThan">
      <formula>0</formula>
    </cfRule>
  </conditionalFormatting>
  <conditionalFormatting sqref="X13:AD13">
    <cfRule type="cellIs" dxfId="96" priority="88" operator="equal">
      <formula>MIN($X13:$AD13)</formula>
    </cfRule>
  </conditionalFormatting>
  <conditionalFormatting sqref="AL44">
    <cfRule type="expression" dxfId="95" priority="87">
      <formula>AND(X44:AD44&lt;0.01,W44&gt;0)</formula>
    </cfRule>
  </conditionalFormatting>
  <conditionalFormatting sqref="AF44">
    <cfRule type="expression" dxfId="94" priority="86">
      <formula>AND(W44&gt;0,AF44&lt;0.1)</formula>
    </cfRule>
  </conditionalFormatting>
  <conditionalFormatting sqref="W44">
    <cfRule type="cellIs" dxfId="93" priority="85" operator="greaterThan">
      <formula>0</formula>
    </cfRule>
  </conditionalFormatting>
  <conditionalFormatting sqref="X44:AD44">
    <cfRule type="cellIs" dxfId="92" priority="84" operator="equal">
      <formula>MIN($X44:$AD44)</formula>
    </cfRule>
  </conditionalFormatting>
  <conditionalFormatting sqref="AL52">
    <cfRule type="expression" dxfId="91" priority="83">
      <formula>AND(X52:AD52&lt;0.01,W52&gt;0)</formula>
    </cfRule>
  </conditionalFormatting>
  <conditionalFormatting sqref="AF52">
    <cfRule type="expression" dxfId="90" priority="82">
      <formula>AND(W52&gt;0,AF52&lt;0.1)</formula>
    </cfRule>
  </conditionalFormatting>
  <conditionalFormatting sqref="W52">
    <cfRule type="cellIs" dxfId="89" priority="81" operator="greaterThan">
      <formula>0</formula>
    </cfRule>
  </conditionalFormatting>
  <conditionalFormatting sqref="X52:AD52">
    <cfRule type="cellIs" dxfId="88" priority="80" operator="equal">
      <formula>MIN($X52:$AD52)</formula>
    </cfRule>
  </conditionalFormatting>
  <conditionalFormatting sqref="AL15">
    <cfRule type="expression" dxfId="87" priority="79">
      <formula>AND(X15:AD15&lt;0.01,W15&gt;0)</formula>
    </cfRule>
  </conditionalFormatting>
  <conditionalFormatting sqref="AL15">
    <cfRule type="expression" dxfId="86" priority="78">
      <formula>AND(X15:AD15&lt;0.1,W15&gt;0)</formula>
    </cfRule>
  </conditionalFormatting>
  <conditionalFormatting sqref="AF15">
    <cfRule type="expression" dxfId="85" priority="77">
      <formula>AND(W15&gt;0,AF15&lt;0.1)</formula>
    </cfRule>
  </conditionalFormatting>
  <conditionalFormatting sqref="W15">
    <cfRule type="cellIs" dxfId="84" priority="76" operator="greaterThan">
      <formula>0</formula>
    </cfRule>
  </conditionalFormatting>
  <conditionalFormatting sqref="X15:AD15">
    <cfRule type="cellIs" dxfId="83" priority="75" operator="equal">
      <formula>MIN($X15:$AD15)</formula>
    </cfRule>
  </conditionalFormatting>
  <conditionalFormatting sqref="AL60">
    <cfRule type="expression" dxfId="82" priority="74">
      <formula>AND(X60:AD60&lt;0.01,W60&gt;0)</formula>
    </cfRule>
  </conditionalFormatting>
  <conditionalFormatting sqref="AF60">
    <cfRule type="expression" dxfId="81" priority="73">
      <formula>AND(W60&gt;0,AF60&lt;0.1)</formula>
    </cfRule>
  </conditionalFormatting>
  <conditionalFormatting sqref="W60">
    <cfRule type="cellIs" dxfId="80" priority="72" operator="greaterThan">
      <formula>0</formula>
    </cfRule>
  </conditionalFormatting>
  <conditionalFormatting sqref="X60:AD60">
    <cfRule type="cellIs" dxfId="79" priority="71" operator="equal">
      <formula>MIN($X60:$AD60)</formula>
    </cfRule>
  </conditionalFormatting>
  <conditionalFormatting sqref="AL58">
    <cfRule type="expression" dxfId="78" priority="70">
      <formula>AND(X58:AD58&lt;0.01,W58&gt;0)</formula>
    </cfRule>
  </conditionalFormatting>
  <conditionalFormatting sqref="AF58">
    <cfRule type="expression" dxfId="77" priority="69">
      <formula>AND(W58&gt;0,AF58&lt;0.1)</formula>
    </cfRule>
  </conditionalFormatting>
  <conditionalFormatting sqref="W58">
    <cfRule type="cellIs" dxfId="76" priority="68" operator="greaterThan">
      <formula>0</formula>
    </cfRule>
  </conditionalFormatting>
  <conditionalFormatting sqref="X58:AD58">
    <cfRule type="cellIs" dxfId="75" priority="67" operator="equal">
      <formula>MIN($X58:$AD58)</formula>
    </cfRule>
  </conditionalFormatting>
  <conditionalFormatting sqref="AL46">
    <cfRule type="expression" dxfId="74" priority="66">
      <formula>AND(X46:AD46&lt;0.01,W46&gt;0)</formula>
    </cfRule>
  </conditionalFormatting>
  <conditionalFormatting sqref="AF46">
    <cfRule type="expression" dxfId="73" priority="65">
      <formula>AND(W46&gt;0,AF46&lt;0.1)</formula>
    </cfRule>
  </conditionalFormatting>
  <conditionalFormatting sqref="W46">
    <cfRule type="cellIs" dxfId="72" priority="64" operator="greaterThan">
      <formula>0</formula>
    </cfRule>
  </conditionalFormatting>
  <conditionalFormatting sqref="X46:AD46">
    <cfRule type="cellIs" dxfId="71" priority="63" operator="equal">
      <formula>MIN($X46:$AD46)</formula>
    </cfRule>
  </conditionalFormatting>
  <conditionalFormatting sqref="AL67">
    <cfRule type="expression" dxfId="70" priority="62">
      <formula>AND(X67:AD67&lt;0.01,W67&gt;0)</formula>
    </cfRule>
  </conditionalFormatting>
  <conditionalFormatting sqref="AF67">
    <cfRule type="expression" dxfId="69" priority="61">
      <formula>AND(W67&gt;0,AF67&lt;0.1)</formula>
    </cfRule>
  </conditionalFormatting>
  <conditionalFormatting sqref="W67">
    <cfRule type="cellIs" dxfId="68" priority="60" operator="greaterThan">
      <formula>0</formula>
    </cfRule>
  </conditionalFormatting>
  <conditionalFormatting sqref="X67:AD67">
    <cfRule type="cellIs" dxfId="67" priority="59" operator="equal">
      <formula>MIN($X67:$AD67)</formula>
    </cfRule>
  </conditionalFormatting>
  <conditionalFormatting sqref="AL56">
    <cfRule type="expression" dxfId="66" priority="58">
      <formula>AND(X56:AD56&lt;0.01,W56&gt;0)</formula>
    </cfRule>
  </conditionalFormatting>
  <conditionalFormatting sqref="AF56">
    <cfRule type="expression" dxfId="65" priority="57">
      <formula>AND(W56&gt;0,AF56&lt;0.1)</formula>
    </cfRule>
  </conditionalFormatting>
  <conditionalFormatting sqref="W56">
    <cfRule type="cellIs" dxfId="64" priority="56" operator="greaterThan">
      <formula>0</formula>
    </cfRule>
  </conditionalFormatting>
  <conditionalFormatting sqref="X56:AD56">
    <cfRule type="cellIs" dxfId="63" priority="55" operator="equal">
      <formula>MIN($X56:$AD56)</formula>
    </cfRule>
  </conditionalFormatting>
  <conditionalFormatting sqref="AL82">
    <cfRule type="expression" dxfId="62" priority="54">
      <formula>AND(X82:AD82&lt;0.01,W82&gt;0)</formula>
    </cfRule>
  </conditionalFormatting>
  <conditionalFormatting sqref="AF82">
    <cfRule type="expression" dxfId="61" priority="53">
      <formula>AND(W82&gt;0,AF82&lt;0.1)</formula>
    </cfRule>
  </conditionalFormatting>
  <conditionalFormatting sqref="W82">
    <cfRule type="cellIs" dxfId="60" priority="52" operator="greaterThan">
      <formula>0</formula>
    </cfRule>
  </conditionalFormatting>
  <conditionalFormatting sqref="X82:AD82">
    <cfRule type="cellIs" dxfId="59" priority="51" operator="equal">
      <formula>MIN($X82:$AD82)</formula>
    </cfRule>
  </conditionalFormatting>
  <conditionalFormatting sqref="AL84">
    <cfRule type="expression" dxfId="58" priority="50">
      <formula>AND(X84:AD84&lt;0.01,W84&gt;0)</formula>
    </cfRule>
  </conditionalFormatting>
  <conditionalFormatting sqref="AF84">
    <cfRule type="expression" dxfId="57" priority="49">
      <formula>AND(W84&gt;0,AF84&lt;0.1)</formula>
    </cfRule>
  </conditionalFormatting>
  <conditionalFormatting sqref="W84">
    <cfRule type="cellIs" dxfId="56" priority="48" operator="greaterThan">
      <formula>0</formula>
    </cfRule>
  </conditionalFormatting>
  <conditionalFormatting sqref="X84:AD84">
    <cfRule type="cellIs" dxfId="55" priority="47" operator="equal">
      <formula>MIN($X84:$AD84)</formula>
    </cfRule>
  </conditionalFormatting>
  <conditionalFormatting sqref="AL70">
    <cfRule type="expression" dxfId="54" priority="46">
      <formula>AND(X70:AD70&lt;0.1,W70&gt;0)</formula>
    </cfRule>
  </conditionalFormatting>
  <conditionalFormatting sqref="AF70">
    <cfRule type="expression" dxfId="53" priority="45">
      <formula>AND(W70&gt;0,AF70&lt;0.1)</formula>
    </cfRule>
  </conditionalFormatting>
  <conditionalFormatting sqref="W70">
    <cfRule type="cellIs" dxfId="52" priority="44" operator="greaterThan">
      <formula>0</formula>
    </cfRule>
  </conditionalFormatting>
  <conditionalFormatting sqref="X70:AD70">
    <cfRule type="cellIs" dxfId="51" priority="43" operator="equal">
      <formula>MIN($X70:$AD70)</formula>
    </cfRule>
  </conditionalFormatting>
  <conditionalFormatting sqref="AL73">
    <cfRule type="expression" dxfId="50" priority="42">
      <formula>AND(X73:AD73&lt;0.01,W73&gt;0)</formula>
    </cfRule>
  </conditionalFormatting>
  <conditionalFormatting sqref="AF73">
    <cfRule type="expression" dxfId="49" priority="41">
      <formula>AND(W73&gt;0,AF73&lt;0.1)</formula>
    </cfRule>
  </conditionalFormatting>
  <conditionalFormatting sqref="W73">
    <cfRule type="cellIs" dxfId="48" priority="40" operator="greaterThan">
      <formula>0</formula>
    </cfRule>
  </conditionalFormatting>
  <conditionalFormatting sqref="X73:AD73">
    <cfRule type="cellIs" dxfId="47" priority="39" operator="equal">
      <formula>MIN($X73:$AD73)</formula>
    </cfRule>
  </conditionalFormatting>
  <conditionalFormatting sqref="AL140">
    <cfRule type="expression" dxfId="46" priority="38">
      <formula>AND(X140:AD140&lt;0.01,W140&gt;0)</formula>
    </cfRule>
  </conditionalFormatting>
  <conditionalFormatting sqref="AF140">
    <cfRule type="expression" dxfId="45" priority="37">
      <formula>AND(W140&gt;0,AF140&lt;0.1)</formula>
    </cfRule>
  </conditionalFormatting>
  <conditionalFormatting sqref="W140">
    <cfRule type="cellIs" dxfId="44" priority="36" operator="greaterThan">
      <formula>0</formula>
    </cfRule>
  </conditionalFormatting>
  <conditionalFormatting sqref="X140:AD140">
    <cfRule type="cellIs" dxfId="43" priority="35" operator="equal">
      <formula>MIN($X140:$AD140)</formula>
    </cfRule>
  </conditionalFormatting>
  <conditionalFormatting sqref="X146:AD146">
    <cfRule type="cellIs" dxfId="42" priority="34" operator="equal">
      <formula>MIN($X146:$AD146)</formula>
    </cfRule>
  </conditionalFormatting>
  <conditionalFormatting sqref="AL146">
    <cfRule type="expression" dxfId="41" priority="33">
      <formula>AND(X146:AD146&lt;0.1,W146&gt;0)</formula>
    </cfRule>
  </conditionalFormatting>
  <conditionalFormatting sqref="AF146">
    <cfRule type="expression" dxfId="40" priority="32">
      <formula>AND(W146&gt;0,AF146&lt;0.1)</formula>
    </cfRule>
  </conditionalFormatting>
  <conditionalFormatting sqref="W146">
    <cfRule type="cellIs" dxfId="39" priority="31" operator="greaterThan">
      <formula>0</formula>
    </cfRule>
  </conditionalFormatting>
  <conditionalFormatting sqref="AL224">
    <cfRule type="expression" dxfId="38" priority="30">
      <formula>AND(X224:AD224&lt;0.01,W224&gt;0)</formula>
    </cfRule>
  </conditionalFormatting>
  <conditionalFormatting sqref="AF224">
    <cfRule type="expression" dxfId="37" priority="29">
      <formula>AND(W224&gt;0,AF224&lt;0.1)</formula>
    </cfRule>
  </conditionalFormatting>
  <conditionalFormatting sqref="W224">
    <cfRule type="cellIs" dxfId="36" priority="28" operator="greaterThan">
      <formula>0</formula>
    </cfRule>
  </conditionalFormatting>
  <conditionalFormatting sqref="X224:AD224">
    <cfRule type="cellIs" dxfId="35" priority="27" operator="equal">
      <formula>MIN($X224:$AD224)</formula>
    </cfRule>
  </conditionalFormatting>
  <conditionalFormatting sqref="AL190">
    <cfRule type="expression" dxfId="34" priority="26">
      <formula>AND(X190:AD190&lt;0.01,W190&gt;0)</formula>
    </cfRule>
  </conditionalFormatting>
  <conditionalFormatting sqref="AF190">
    <cfRule type="expression" dxfId="33" priority="25">
      <formula>AND(W190&gt;0,AF190&lt;0.1)</formula>
    </cfRule>
  </conditionalFormatting>
  <conditionalFormatting sqref="W190">
    <cfRule type="cellIs" dxfId="32" priority="24" operator="greaterThan">
      <formula>0</formula>
    </cfRule>
  </conditionalFormatting>
  <conditionalFormatting sqref="X190:AD190">
    <cfRule type="cellIs" dxfId="31" priority="23" operator="equal">
      <formula>MIN($X190:$AD190)</formula>
    </cfRule>
  </conditionalFormatting>
  <conditionalFormatting sqref="AL189">
    <cfRule type="expression" dxfId="30" priority="22">
      <formula>AND(X189:AD189&lt;0.01,W189&gt;0)</formula>
    </cfRule>
  </conditionalFormatting>
  <conditionalFormatting sqref="AF189">
    <cfRule type="expression" dxfId="29" priority="21">
      <formula>AND(W189&gt;0,AF189&lt;0.1)</formula>
    </cfRule>
  </conditionalFormatting>
  <conditionalFormatting sqref="W189">
    <cfRule type="cellIs" dxfId="28" priority="20" operator="greaterThan">
      <formula>0</formula>
    </cfRule>
  </conditionalFormatting>
  <conditionalFormatting sqref="X189:AD189">
    <cfRule type="cellIs" dxfId="27" priority="19" operator="equal">
      <formula>MIN($X189:$AD189)</formula>
    </cfRule>
  </conditionalFormatting>
  <conditionalFormatting sqref="AL225">
    <cfRule type="expression" dxfId="26" priority="18">
      <formula>AND(X225:AD225&lt;0.01,W225&gt;0)</formula>
    </cfRule>
  </conditionalFormatting>
  <conditionalFormatting sqref="AF225">
    <cfRule type="expression" dxfId="25" priority="17">
      <formula>AND(W225&gt;0,AF225&lt;0.1)</formula>
    </cfRule>
  </conditionalFormatting>
  <conditionalFormatting sqref="W225">
    <cfRule type="cellIs" dxfId="24" priority="16" operator="greaterThan">
      <formula>0</formula>
    </cfRule>
  </conditionalFormatting>
  <conditionalFormatting sqref="X225:AD225">
    <cfRule type="cellIs" dxfId="23" priority="15" operator="equal">
      <formula>MIN($X225:$AD225)</formula>
    </cfRule>
  </conditionalFormatting>
  <conditionalFormatting sqref="AL226">
    <cfRule type="expression" dxfId="22" priority="14">
      <formula>AND(X226:AD226&lt;0.01,W226&gt;0)</formula>
    </cfRule>
  </conditionalFormatting>
  <conditionalFormatting sqref="AF226">
    <cfRule type="expression" dxfId="21" priority="13">
      <formula>AND(W226&gt;0,AF226&lt;0.1)</formula>
    </cfRule>
  </conditionalFormatting>
  <conditionalFormatting sqref="W226">
    <cfRule type="cellIs" dxfId="20" priority="12" operator="greaterThan">
      <formula>0</formula>
    </cfRule>
  </conditionalFormatting>
  <conditionalFormatting sqref="X226:AD226">
    <cfRule type="cellIs" dxfId="19" priority="11" operator="equal">
      <formula>MIN($X226:$AD226)</formula>
    </cfRule>
  </conditionalFormatting>
  <conditionalFormatting sqref="AL115">
    <cfRule type="expression" dxfId="18" priority="10">
      <formula>AND(X115:AD115&lt;0.01,W115&gt;0)</formula>
    </cfRule>
  </conditionalFormatting>
  <conditionalFormatting sqref="AF115">
    <cfRule type="expression" dxfId="17" priority="9">
      <formula>AND(W115&gt;0,AF115&lt;0.1)</formula>
    </cfRule>
  </conditionalFormatting>
  <conditionalFormatting sqref="W115">
    <cfRule type="cellIs" dxfId="16" priority="8" operator="greaterThan">
      <formula>0</formula>
    </cfRule>
  </conditionalFormatting>
  <conditionalFormatting sqref="X115:AD115">
    <cfRule type="cellIs" dxfId="15" priority="7" operator="equal">
      <formula>MIN($X115:$AD115)</formula>
    </cfRule>
  </conditionalFormatting>
  <conditionalFormatting sqref="Y114">
    <cfRule type="cellIs" dxfId="14" priority="6" operator="equal">
      <formula>MIN($X114:$AD114)</formula>
    </cfRule>
  </conditionalFormatting>
  <conditionalFormatting sqref="AL384">
    <cfRule type="expression" dxfId="13" priority="5">
      <formula>AND(X384:AD384&lt;0.01,W384&gt;0)</formula>
    </cfRule>
  </conditionalFormatting>
  <conditionalFormatting sqref="W384">
    <cfRule type="cellIs" dxfId="12" priority="3" operator="greaterThan">
      <formula>0</formula>
    </cfRule>
  </conditionalFormatting>
  <conditionalFormatting sqref="AL383">
    <cfRule type="expression" dxfId="11" priority="2">
      <formula>AND(X383:AD383&lt;0.01,W383&gt;0)</formula>
    </cfRule>
  </conditionalFormatting>
  <conditionalFormatting sqref="W383">
    <cfRule type="cellIs" dxfId="10" priority="1" operator="greater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17" fitToHeight="3" orientation="portrait" horizontalDpi="0" verticalDpi="0" r:id="rId1"/>
  <ignoredErrors>
    <ignoredError sqref="C249 C361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0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F3" sqref="F3"/>
    </sheetView>
  </sheetViews>
  <sheetFormatPr baseColWidth="10" defaultRowHeight="15" x14ac:dyDescent="0.25"/>
  <cols>
    <col min="1" max="1" width="59.28515625" customWidth="1"/>
    <col min="2" max="2" width="17.5703125" style="1" bestFit="1" customWidth="1"/>
    <col min="3" max="3" width="16.7109375" style="1" bestFit="1" customWidth="1"/>
    <col min="4" max="4" width="19.28515625" style="1" bestFit="1" customWidth="1"/>
    <col min="5" max="5" width="20.42578125" style="1" customWidth="1"/>
    <col min="6" max="6" width="18" style="1" customWidth="1"/>
    <col min="7" max="7" width="8.5703125" style="1" customWidth="1"/>
    <col min="8" max="8" width="8.7109375" style="1" customWidth="1"/>
  </cols>
  <sheetData>
    <row r="1" spans="1:8" ht="21" x14ac:dyDescent="0.35">
      <c r="A1" s="58" t="str">
        <f>Angebot!A1</f>
        <v>Angebot</v>
      </c>
      <c r="D1" s="62">
        <f ca="1">TODAY()</f>
        <v>44593</v>
      </c>
    </row>
    <row r="2" spans="1:8" ht="21" x14ac:dyDescent="0.35">
      <c r="A2" s="58" t="str">
        <f>Angebot!A2</f>
        <v>1-Familienhaus</v>
      </c>
    </row>
    <row r="3" spans="1:8" ht="15.75" x14ac:dyDescent="0.25">
      <c r="A3" s="57" t="str">
        <f>Angebot!A3</f>
        <v>Name:</v>
      </c>
      <c r="B3" s="64"/>
      <c r="C3" s="64"/>
      <c r="D3" s="64"/>
      <c r="E3" s="64"/>
      <c r="F3" s="64"/>
    </row>
    <row r="4" spans="1:8" ht="15.75" x14ac:dyDescent="0.25">
      <c r="A4" s="57" t="str">
        <f>Angebot!A4</f>
        <v>Straße:</v>
      </c>
      <c r="B4" s="64"/>
      <c r="C4" s="64"/>
      <c r="D4" s="64"/>
      <c r="E4" s="64"/>
      <c r="F4" s="64"/>
    </row>
    <row r="5" spans="1:8" ht="15.75" x14ac:dyDescent="0.25">
      <c r="A5" s="57" t="str">
        <f>Angebot!A5</f>
        <v>Schalterprogramm Innen:</v>
      </c>
      <c r="B5" s="64"/>
      <c r="C5" s="64"/>
      <c r="D5" s="64"/>
      <c r="E5" s="64"/>
      <c r="F5" s="64"/>
    </row>
    <row r="6" spans="1:8" ht="15.75" x14ac:dyDescent="0.25">
      <c r="A6" s="57" t="str">
        <f>Angebot!A6</f>
        <v>Schalterprogramm Außen:</v>
      </c>
      <c r="B6" s="64"/>
      <c r="C6" s="64"/>
      <c r="D6" s="64"/>
      <c r="E6" s="64"/>
      <c r="F6" s="64"/>
    </row>
    <row r="7" spans="1:8" ht="16.5" thickBot="1" x14ac:dyDescent="0.3">
      <c r="A7" s="57"/>
      <c r="B7" s="64"/>
      <c r="C7" s="64"/>
      <c r="D7" s="64"/>
      <c r="E7" s="65"/>
      <c r="F7" s="65"/>
    </row>
    <row r="8" spans="1:8" ht="15.75" x14ac:dyDescent="0.25">
      <c r="A8" s="66" t="s">
        <v>70</v>
      </c>
      <c r="B8" s="66" t="s">
        <v>71</v>
      </c>
      <c r="C8" s="66" t="s">
        <v>72</v>
      </c>
      <c r="D8" s="81" t="s">
        <v>705</v>
      </c>
      <c r="E8" s="82" t="s">
        <v>646</v>
      </c>
      <c r="F8" s="82" t="s">
        <v>648</v>
      </c>
      <c r="G8" s="44" t="s">
        <v>488</v>
      </c>
      <c r="H8" s="44" t="s">
        <v>640</v>
      </c>
    </row>
    <row r="9" spans="1:8" ht="16.5" thickBot="1" x14ac:dyDescent="0.3">
      <c r="A9" s="68"/>
      <c r="B9" s="69"/>
      <c r="C9" s="69"/>
      <c r="D9" s="81" t="s">
        <v>69</v>
      </c>
      <c r="E9" s="70" t="s">
        <v>647</v>
      </c>
      <c r="F9" s="70" t="s">
        <v>647</v>
      </c>
      <c r="G9" s="49"/>
      <c r="H9" s="49" t="s">
        <v>645</v>
      </c>
    </row>
    <row r="10" spans="1:8" ht="15.75" x14ac:dyDescent="0.25">
      <c r="A10" s="71" t="str">
        <f>Angebot!A10</f>
        <v>Verteilungen und Einbaugeräte</v>
      </c>
      <c r="B10" s="71"/>
      <c r="C10" s="71"/>
      <c r="D10" s="72"/>
      <c r="E10" s="73"/>
      <c r="F10" s="74"/>
      <c r="G10" s="29"/>
      <c r="H10" s="29"/>
    </row>
    <row r="11" spans="1:8" ht="15.75" x14ac:dyDescent="0.25">
      <c r="A11" s="75" t="str">
        <f>Angebot!A11</f>
        <v>Zählerschrank</v>
      </c>
      <c r="B11" s="76" t="str">
        <f>Angebot!B11</f>
        <v>Hager</v>
      </c>
      <c r="C11" s="76" t="str">
        <f>Angebot!C11</f>
        <v>ZB22SET161</v>
      </c>
      <c r="D11" s="67">
        <f>Angebot!W11</f>
        <v>0</v>
      </c>
      <c r="E11" s="77" t="str">
        <f>Angebot!AH11</f>
        <v/>
      </c>
      <c r="F11" s="77" t="str">
        <f>Angebot!AL11</f>
        <v/>
      </c>
      <c r="G11" s="36" t="str">
        <f t="shared" ref="G11:G74" si="0">IF(OR(B11="gelb",D11&gt;0,H11="x",H11&gt;0.1),"x","")</f>
        <v/>
      </c>
      <c r="H11" s="59"/>
    </row>
    <row r="12" spans="1:8" ht="15.75" x14ac:dyDescent="0.25">
      <c r="A12" s="75" t="str">
        <f>Angebot!A12</f>
        <v>Zählerschrank 2Z/1TSG/1V</v>
      </c>
      <c r="B12" s="76" t="str">
        <f>Angebot!B12</f>
        <v>Striebel &amp; John</v>
      </c>
      <c r="C12" s="76" t="str">
        <f>Angebot!C12</f>
        <v>KS306</v>
      </c>
      <c r="D12" s="67">
        <f>Angebot!W12</f>
        <v>0</v>
      </c>
      <c r="E12" s="77" t="str">
        <f>Angebot!AH12</f>
        <v/>
      </c>
      <c r="F12" s="77" t="str">
        <f>Angebot!AL12</f>
        <v/>
      </c>
      <c r="G12" s="36" t="str">
        <f t="shared" si="0"/>
        <v/>
      </c>
      <c r="H12" s="59"/>
    </row>
    <row r="13" spans="1:8" ht="15.75" x14ac:dyDescent="0.25">
      <c r="A13" s="75" t="str">
        <f>Angebot!A13</f>
        <v>SLS Schalter 3-Polig E-Charakteristik 35A</v>
      </c>
      <c r="B13" s="76" t="str">
        <f>Angebot!B13</f>
        <v>Hager</v>
      </c>
      <c r="C13" s="76" t="str">
        <f>Angebot!C13</f>
        <v>HTS335E</v>
      </c>
      <c r="D13" s="67">
        <f>Angebot!W13</f>
        <v>0</v>
      </c>
      <c r="E13" s="77" t="str">
        <f>Angebot!AH13</f>
        <v/>
      </c>
      <c r="F13" s="77" t="str">
        <f>Angebot!AL13</f>
        <v/>
      </c>
      <c r="G13" s="36" t="str">
        <f t="shared" si="0"/>
        <v/>
      </c>
      <c r="H13" s="59"/>
    </row>
    <row r="14" spans="1:8" ht="15.75" x14ac:dyDescent="0.25">
      <c r="A14" s="75" t="str">
        <f>Angebot!A14</f>
        <v>SLS Schalter 3-Polig E-Charakteristik 35A</v>
      </c>
      <c r="B14" s="76" t="str">
        <f>Angebot!B14</f>
        <v>Striebel &amp; John</v>
      </c>
      <c r="C14" s="76" t="str">
        <f>Angebot!C14</f>
        <v>S751/3-E35</v>
      </c>
      <c r="D14" s="67">
        <f>Angebot!W14</f>
        <v>0</v>
      </c>
      <c r="E14" s="77" t="str">
        <f>Angebot!AH14</f>
        <v/>
      </c>
      <c r="F14" s="77" t="str">
        <f>Angebot!AL14</f>
        <v/>
      </c>
      <c r="G14" s="36" t="str">
        <f t="shared" si="0"/>
        <v/>
      </c>
      <c r="H14" s="59"/>
    </row>
    <row r="15" spans="1:8" ht="15.75" x14ac:dyDescent="0.25">
      <c r="A15" s="75" t="str">
        <f>Angebot!A15</f>
        <v>SLS Schalter 3-Polig E-Charakteristik 35A</v>
      </c>
      <c r="B15" s="76" t="str">
        <f>Angebot!B15</f>
        <v>GE Power</v>
      </c>
      <c r="C15" s="76" t="str">
        <f>Angebot!C15</f>
        <v>S91.3E35SAVN</v>
      </c>
      <c r="D15" s="67">
        <f>Angebot!W15</f>
        <v>0</v>
      </c>
      <c r="E15" s="77" t="str">
        <f>Angebot!AH15</f>
        <v/>
      </c>
      <c r="F15" s="77" t="str">
        <f>Angebot!AL15</f>
        <v/>
      </c>
      <c r="G15" s="36" t="str">
        <f t="shared" si="0"/>
        <v/>
      </c>
      <c r="H15" s="59"/>
    </row>
    <row r="16" spans="1:8" ht="15.75" x14ac:dyDescent="0.25">
      <c r="A16" s="75" t="str">
        <f>Angebot!A16</f>
        <v>RJ45 Buchse</v>
      </c>
      <c r="B16" s="76" t="str">
        <f>Angebot!B16</f>
        <v>Striebel &amp; John</v>
      </c>
      <c r="C16" s="76" t="str">
        <f>Angebot!C16</f>
        <v>ZE310</v>
      </c>
      <c r="D16" s="67">
        <f>Angebot!W16</f>
        <v>0</v>
      </c>
      <c r="E16" s="77" t="str">
        <f>Angebot!AH16</f>
        <v/>
      </c>
      <c r="F16" s="77" t="str">
        <f>Angebot!AL16</f>
        <v/>
      </c>
      <c r="G16" s="36" t="str">
        <f t="shared" si="0"/>
        <v/>
      </c>
      <c r="H16" s="59"/>
    </row>
    <row r="17" spans="1:8" ht="15.75" x14ac:dyDescent="0.25">
      <c r="A17" s="75" t="str">
        <f>Angebot!A17</f>
        <v>RJ45 Buchse</v>
      </c>
      <c r="B17" s="76" t="str">
        <f>Angebot!B17</f>
        <v>Hager</v>
      </c>
      <c r="C17" s="76" t="str">
        <f>Angebot!C17</f>
        <v>ZZ45ZP6</v>
      </c>
      <c r="D17" s="67">
        <f>Angebot!W17</f>
        <v>0</v>
      </c>
      <c r="E17" s="77" t="str">
        <f>Angebot!AH17</f>
        <v/>
      </c>
      <c r="F17" s="77" t="str">
        <f>Angebot!AL17</f>
        <v/>
      </c>
      <c r="G17" s="36" t="str">
        <f t="shared" si="0"/>
        <v/>
      </c>
      <c r="H17" s="59"/>
    </row>
    <row r="18" spans="1:8" ht="15.75" x14ac:dyDescent="0.25">
      <c r="A18" s="75" t="str">
        <f>Angebot!A18</f>
        <v>Hausanschlussschrank UP/AP</v>
      </c>
      <c r="B18" s="76" t="str">
        <f>Angebot!B18</f>
        <v>Hager</v>
      </c>
      <c r="C18" s="76" t="str">
        <f>Angebot!C18</f>
        <v>ZB80F</v>
      </c>
      <c r="D18" s="67">
        <f>Angebot!W18</f>
        <v>0</v>
      </c>
      <c r="E18" s="77" t="str">
        <f>Angebot!AH18</f>
        <v/>
      </c>
      <c r="F18" s="77" t="str">
        <f>Angebot!AL18</f>
        <v/>
      </c>
      <c r="G18" s="36" t="str">
        <f t="shared" si="0"/>
        <v/>
      </c>
      <c r="H18" s="59"/>
    </row>
    <row r="19" spans="1:8" ht="15.75" x14ac:dyDescent="0.25">
      <c r="A19" s="75" t="str">
        <f>Angebot!A19</f>
        <v>Unterverteilung UP 1-reihig</v>
      </c>
      <c r="B19" s="76" t="str">
        <f>Angebot!B19</f>
        <v>Hager</v>
      </c>
      <c r="C19" s="76" t="str">
        <f>Angebot!C19</f>
        <v>VU12NC</v>
      </c>
      <c r="D19" s="67">
        <f>Angebot!W19</f>
        <v>0</v>
      </c>
      <c r="E19" s="77" t="str">
        <f>Angebot!AH19</f>
        <v/>
      </c>
      <c r="F19" s="77" t="str">
        <f>Angebot!AL19</f>
        <v/>
      </c>
      <c r="G19" s="36" t="str">
        <f t="shared" si="0"/>
        <v/>
      </c>
      <c r="H19" s="59"/>
    </row>
    <row r="20" spans="1:8" ht="15.75" x14ac:dyDescent="0.25">
      <c r="A20" s="75" t="str">
        <f>Angebot!A20</f>
        <v>Unterverteilung UP 2-reihig</v>
      </c>
      <c r="B20" s="76" t="str">
        <f>Angebot!B20</f>
        <v>Hager</v>
      </c>
      <c r="C20" s="76" t="str">
        <f>Angebot!C20</f>
        <v>VU24NC</v>
      </c>
      <c r="D20" s="67">
        <f>Angebot!W20</f>
        <v>0</v>
      </c>
      <c r="E20" s="77" t="str">
        <f>Angebot!AH20</f>
        <v/>
      </c>
      <c r="F20" s="77" t="str">
        <f>Angebot!AL20</f>
        <v/>
      </c>
      <c r="G20" s="36" t="str">
        <f t="shared" si="0"/>
        <v/>
      </c>
      <c r="H20" s="59"/>
    </row>
    <row r="21" spans="1:8" ht="15.75" x14ac:dyDescent="0.25">
      <c r="A21" s="75" t="str">
        <f>Angebot!A21</f>
        <v>Unterverteilung UP 3-reihig</v>
      </c>
      <c r="B21" s="76" t="str">
        <f>Angebot!B21</f>
        <v>Hager</v>
      </c>
      <c r="C21" s="76" t="str">
        <f>Angebot!C21</f>
        <v>VU36NC</v>
      </c>
      <c r="D21" s="67">
        <f>Angebot!W21</f>
        <v>0</v>
      </c>
      <c r="E21" s="77" t="str">
        <f>Angebot!AH21</f>
        <v/>
      </c>
      <c r="F21" s="77" t="str">
        <f>Angebot!AL21</f>
        <v/>
      </c>
      <c r="G21" s="36" t="str">
        <f t="shared" si="0"/>
        <v/>
      </c>
      <c r="H21" s="59"/>
    </row>
    <row r="22" spans="1:8" ht="15.75" x14ac:dyDescent="0.25">
      <c r="A22" s="75" t="str">
        <f>Angebot!A22</f>
        <v>Unterverteilung UP 4-reihig</v>
      </c>
      <c r="B22" s="76" t="str">
        <f>Angebot!B22</f>
        <v>Hager</v>
      </c>
      <c r="C22" s="76" t="str">
        <f>Angebot!C22</f>
        <v>VU48NC</v>
      </c>
      <c r="D22" s="67">
        <f>Angebot!W22</f>
        <v>0</v>
      </c>
      <c r="E22" s="77" t="str">
        <f>Angebot!AH22</f>
        <v/>
      </c>
      <c r="F22" s="77" t="str">
        <f>Angebot!AL22</f>
        <v/>
      </c>
      <c r="G22" s="36" t="str">
        <f t="shared" si="0"/>
        <v/>
      </c>
      <c r="H22" s="59"/>
    </row>
    <row r="23" spans="1:8" ht="15.75" x14ac:dyDescent="0.25">
      <c r="A23" s="75" t="str">
        <f>Angebot!A23</f>
        <v>Unterverteilung UP 5-reihig</v>
      </c>
      <c r="B23" s="76" t="str">
        <f>Angebot!B23</f>
        <v>Hager</v>
      </c>
      <c r="C23" s="76" t="str">
        <f>Angebot!C23</f>
        <v>VU60NC</v>
      </c>
      <c r="D23" s="67">
        <f>Angebot!W23</f>
        <v>0</v>
      </c>
      <c r="E23" s="77" t="str">
        <f>Angebot!AH23</f>
        <v/>
      </c>
      <c r="F23" s="77" t="str">
        <f>Angebot!AL23</f>
        <v/>
      </c>
      <c r="G23" s="36" t="str">
        <f t="shared" si="0"/>
        <v/>
      </c>
      <c r="H23" s="59"/>
    </row>
    <row r="24" spans="1:8" ht="15.75" x14ac:dyDescent="0.25">
      <c r="A24" s="75" t="str">
        <f>Angebot!A24</f>
        <v>Multimedia Kleinverteile UP 3-reihig</v>
      </c>
      <c r="B24" s="76" t="str">
        <f>Angebot!B24</f>
        <v>Hager</v>
      </c>
      <c r="C24" s="76" t="str">
        <f>Angebot!C24</f>
        <v>VU36MM</v>
      </c>
      <c r="D24" s="67">
        <f>Angebot!W24</f>
        <v>0</v>
      </c>
      <c r="E24" s="77" t="str">
        <f>Angebot!AH24</f>
        <v/>
      </c>
      <c r="F24" s="77" t="str">
        <f>Angebot!AL24</f>
        <v/>
      </c>
      <c r="G24" s="36" t="str">
        <f t="shared" si="0"/>
        <v/>
      </c>
      <c r="H24" s="59"/>
    </row>
    <row r="25" spans="1:8" ht="15.75" x14ac:dyDescent="0.25">
      <c r="A25" s="75" t="str">
        <f>Angebot!A25</f>
        <v>Multimedia Kleinverteile UP 4-reihig</v>
      </c>
      <c r="B25" s="76" t="str">
        <f>Angebot!B25</f>
        <v>Hager</v>
      </c>
      <c r="C25" s="76" t="str">
        <f>Angebot!C25</f>
        <v>VU46MM</v>
      </c>
      <c r="D25" s="67">
        <f>Angebot!W25</f>
        <v>0</v>
      </c>
      <c r="E25" s="77" t="str">
        <f>Angebot!AH25</f>
        <v/>
      </c>
      <c r="F25" s="77" t="str">
        <f>Angebot!AL25</f>
        <v/>
      </c>
      <c r="G25" s="36" t="str">
        <f t="shared" si="0"/>
        <v/>
      </c>
      <c r="H25" s="59"/>
    </row>
    <row r="26" spans="1:8" ht="15.75" x14ac:dyDescent="0.25">
      <c r="A26" s="75" t="str">
        <f>Angebot!A26</f>
        <v>Unterverteilung AP 1-reihig</v>
      </c>
      <c r="B26" s="76" t="str">
        <f>Angebot!B26</f>
        <v>Hager</v>
      </c>
      <c r="C26" s="76" t="str">
        <f>Angebot!C26</f>
        <v>VA12CN</v>
      </c>
      <c r="D26" s="67">
        <f>Angebot!W26</f>
        <v>0</v>
      </c>
      <c r="E26" s="77" t="str">
        <f>Angebot!AH26</f>
        <v/>
      </c>
      <c r="F26" s="77" t="str">
        <f>Angebot!AL26</f>
        <v/>
      </c>
      <c r="G26" s="36" t="str">
        <f t="shared" si="0"/>
        <v/>
      </c>
      <c r="H26" s="59"/>
    </row>
    <row r="27" spans="1:8" ht="15.75" x14ac:dyDescent="0.25">
      <c r="A27" s="75" t="str">
        <f>Angebot!A27</f>
        <v>Unterverteilung AP 2-reihig</v>
      </c>
      <c r="B27" s="76" t="str">
        <f>Angebot!B27</f>
        <v>Hager</v>
      </c>
      <c r="C27" s="76" t="str">
        <f>Angebot!C27</f>
        <v>VA24CN</v>
      </c>
      <c r="D27" s="67">
        <f>Angebot!W27</f>
        <v>0</v>
      </c>
      <c r="E27" s="77" t="str">
        <f>Angebot!AH27</f>
        <v/>
      </c>
      <c r="F27" s="77" t="str">
        <f>Angebot!AL27</f>
        <v/>
      </c>
      <c r="G27" s="36" t="str">
        <f t="shared" si="0"/>
        <v/>
      </c>
      <c r="H27" s="59"/>
    </row>
    <row r="28" spans="1:8" ht="15.75" x14ac:dyDescent="0.25">
      <c r="A28" s="75" t="str">
        <f>Angebot!A28</f>
        <v>Unterverteilung AP 3-reihig</v>
      </c>
      <c r="B28" s="76" t="str">
        <f>Angebot!B28</f>
        <v>Hager</v>
      </c>
      <c r="C28" s="76" t="str">
        <f>Angebot!C28</f>
        <v>VA36CN</v>
      </c>
      <c r="D28" s="67">
        <f>Angebot!W28</f>
        <v>0</v>
      </c>
      <c r="E28" s="77" t="str">
        <f>Angebot!AH28</f>
        <v/>
      </c>
      <c r="F28" s="77" t="str">
        <f>Angebot!AL28</f>
        <v/>
      </c>
      <c r="G28" s="36" t="str">
        <f t="shared" si="0"/>
        <v/>
      </c>
      <c r="H28" s="59"/>
    </row>
    <row r="29" spans="1:8" ht="15.75" x14ac:dyDescent="0.25">
      <c r="A29" s="75" t="str">
        <f>Angebot!A29</f>
        <v>Unterverteilung AP 4-reihig</v>
      </c>
      <c r="B29" s="76" t="str">
        <f>Angebot!B29</f>
        <v>Hager</v>
      </c>
      <c r="C29" s="76" t="str">
        <f>Angebot!C29</f>
        <v>VA48CN</v>
      </c>
      <c r="D29" s="67">
        <f>Angebot!W29</f>
        <v>0</v>
      </c>
      <c r="E29" s="77" t="str">
        <f>Angebot!AH29</f>
        <v/>
      </c>
      <c r="F29" s="77" t="str">
        <f>Angebot!AL29</f>
        <v/>
      </c>
      <c r="G29" s="36" t="str">
        <f t="shared" si="0"/>
        <v/>
      </c>
      <c r="H29" s="59"/>
    </row>
    <row r="30" spans="1:8" ht="15.75" x14ac:dyDescent="0.25">
      <c r="A30" s="75" t="str">
        <f>Angebot!A30</f>
        <v>Hohlwandverteiler UP 1-reihig</v>
      </c>
      <c r="B30" s="76" t="str">
        <f>Angebot!B30</f>
        <v>Hager</v>
      </c>
      <c r="C30" s="76" t="str">
        <f>Angebot!C30</f>
        <v>VH12NC</v>
      </c>
      <c r="D30" s="67">
        <f>Angebot!W30</f>
        <v>0</v>
      </c>
      <c r="E30" s="77" t="str">
        <f>Angebot!AH30</f>
        <v/>
      </c>
      <c r="F30" s="77" t="str">
        <f>Angebot!AL30</f>
        <v/>
      </c>
      <c r="G30" s="36" t="str">
        <f t="shared" si="0"/>
        <v/>
      </c>
      <c r="H30" s="59"/>
    </row>
    <row r="31" spans="1:8" ht="15.75" x14ac:dyDescent="0.25">
      <c r="A31" s="75" t="str">
        <f>Angebot!A31</f>
        <v>Hohlwandverteiler UP 2-reihig</v>
      </c>
      <c r="B31" s="76" t="str">
        <f>Angebot!B31</f>
        <v>Hager</v>
      </c>
      <c r="C31" s="76" t="str">
        <f>Angebot!C31</f>
        <v>VH24NC</v>
      </c>
      <c r="D31" s="67">
        <f>Angebot!W31</f>
        <v>0</v>
      </c>
      <c r="E31" s="77" t="str">
        <f>Angebot!AH31</f>
        <v/>
      </c>
      <c r="F31" s="77" t="str">
        <f>Angebot!AL31</f>
        <v/>
      </c>
      <c r="G31" s="36" t="str">
        <f t="shared" si="0"/>
        <v/>
      </c>
      <c r="H31" s="59"/>
    </row>
    <row r="32" spans="1:8" ht="15.75" x14ac:dyDescent="0.25">
      <c r="A32" s="75" t="str">
        <f>Angebot!A32</f>
        <v>Hohlwandverteiler UP 3-reihig</v>
      </c>
      <c r="B32" s="76" t="str">
        <f>Angebot!B32</f>
        <v>Hager</v>
      </c>
      <c r="C32" s="76" t="str">
        <f>Angebot!C32</f>
        <v>VH36NC</v>
      </c>
      <c r="D32" s="67">
        <f>Angebot!W32</f>
        <v>0</v>
      </c>
      <c r="E32" s="77" t="str">
        <f>Angebot!AH32</f>
        <v/>
      </c>
      <c r="F32" s="77" t="str">
        <f>Angebot!AL32</f>
        <v/>
      </c>
      <c r="G32" s="36" t="str">
        <f t="shared" si="0"/>
        <v/>
      </c>
      <c r="H32" s="59"/>
    </row>
    <row r="33" spans="1:8" ht="15.75" x14ac:dyDescent="0.25">
      <c r="A33" s="75" t="str">
        <f>Angebot!A33</f>
        <v>Hohlwandverteiler UP 4-reihig</v>
      </c>
      <c r="B33" s="76" t="str">
        <f>Angebot!B33</f>
        <v>Hager</v>
      </c>
      <c r="C33" s="76" t="str">
        <f>Angebot!C33</f>
        <v>VH48NC</v>
      </c>
      <c r="D33" s="67">
        <f>Angebot!W33</f>
        <v>0</v>
      </c>
      <c r="E33" s="77" t="str">
        <f>Angebot!AH33</f>
        <v/>
      </c>
      <c r="F33" s="77" t="str">
        <f>Angebot!AL33</f>
        <v/>
      </c>
      <c r="G33" s="36" t="str">
        <f t="shared" si="0"/>
        <v/>
      </c>
      <c r="H33" s="59"/>
    </row>
    <row r="34" spans="1:8" ht="15.75" x14ac:dyDescent="0.25">
      <c r="A34" s="75" t="str">
        <f>Angebot!A34</f>
        <v>Kleinverteiler AP IP65 1-reihig</v>
      </c>
      <c r="B34" s="76" t="str">
        <f>Angebot!B34</f>
        <v>Spelsberg</v>
      </c>
      <c r="C34" s="76" t="str">
        <f>Angebot!C34</f>
        <v>AK14</v>
      </c>
      <c r="D34" s="67">
        <f>Angebot!W34</f>
        <v>0</v>
      </c>
      <c r="E34" s="77" t="str">
        <f>Angebot!AH34</f>
        <v/>
      </c>
      <c r="F34" s="77" t="str">
        <f>Angebot!AL34</f>
        <v/>
      </c>
      <c r="G34" s="36" t="str">
        <f t="shared" si="0"/>
        <v/>
      </c>
      <c r="H34" s="59"/>
    </row>
    <row r="35" spans="1:8" ht="15.75" x14ac:dyDescent="0.25">
      <c r="A35" s="75" t="str">
        <f>Angebot!A35</f>
        <v>Kleinverteiler AP IP65 2-reihig</v>
      </c>
      <c r="B35" s="76" t="str">
        <f>Angebot!B35</f>
        <v>Spelsberg</v>
      </c>
      <c r="C35" s="76" t="str">
        <f>Angebot!C35</f>
        <v>AK28</v>
      </c>
      <c r="D35" s="67">
        <f>Angebot!W35</f>
        <v>0</v>
      </c>
      <c r="E35" s="77" t="str">
        <f>Angebot!AH35</f>
        <v/>
      </c>
      <c r="F35" s="77" t="str">
        <f>Angebot!AL35</f>
        <v/>
      </c>
      <c r="G35" s="36" t="str">
        <f t="shared" si="0"/>
        <v/>
      </c>
      <c r="H35" s="59"/>
    </row>
    <row r="36" spans="1:8" ht="15.75" x14ac:dyDescent="0.25">
      <c r="A36" s="75" t="str">
        <f>Angebot!A36</f>
        <v>Kleinverteiler AP IP65 3-reihig</v>
      </c>
      <c r="B36" s="76" t="str">
        <f>Angebot!B36</f>
        <v>Spelsberg</v>
      </c>
      <c r="C36" s="76" t="str">
        <f>Angebot!C36</f>
        <v>AK42</v>
      </c>
      <c r="D36" s="67">
        <f>Angebot!W36</f>
        <v>0</v>
      </c>
      <c r="E36" s="77" t="str">
        <f>Angebot!AH36</f>
        <v/>
      </c>
      <c r="F36" s="77" t="str">
        <f>Angebot!AL36</f>
        <v/>
      </c>
      <c r="G36" s="36" t="str">
        <f t="shared" si="0"/>
        <v/>
      </c>
      <c r="H36" s="59"/>
    </row>
    <row r="37" spans="1:8" ht="15.75" x14ac:dyDescent="0.25">
      <c r="A37" s="75" t="str">
        <f>Angebot!A37</f>
        <v>Kleinverteiler AP IP65 4-reihig</v>
      </c>
      <c r="B37" s="76" t="str">
        <f>Angebot!B37</f>
        <v>Spelsberg</v>
      </c>
      <c r="C37" s="76" t="str">
        <f>Angebot!C37</f>
        <v>AK56</v>
      </c>
      <c r="D37" s="67">
        <f>Angebot!W37</f>
        <v>0</v>
      </c>
      <c r="E37" s="77" t="str">
        <f>Angebot!AH37</f>
        <v/>
      </c>
      <c r="F37" s="77" t="str">
        <f>Angebot!AL37</f>
        <v/>
      </c>
      <c r="G37" s="36" t="str">
        <f t="shared" si="0"/>
        <v/>
      </c>
      <c r="H37" s="59"/>
    </row>
    <row r="38" spans="1:8" ht="15.75" x14ac:dyDescent="0.25">
      <c r="A38" s="75" t="str">
        <f>Angebot!A38</f>
        <v>Kombiableiter Typ 1 &amp; 2</v>
      </c>
      <c r="B38" s="76" t="str">
        <f>Angebot!B38</f>
        <v>Dehn</v>
      </c>
      <c r="C38" s="76" t="str">
        <f>Angebot!C38</f>
        <v>DV ZP TT 255</v>
      </c>
      <c r="D38" s="67">
        <f>Angebot!W38</f>
        <v>0</v>
      </c>
      <c r="E38" s="77" t="str">
        <f>Angebot!AH38</f>
        <v/>
      </c>
      <c r="F38" s="77" t="str">
        <f>Angebot!AL38</f>
        <v/>
      </c>
      <c r="G38" s="36" t="str">
        <f t="shared" si="0"/>
        <v/>
      </c>
      <c r="H38" s="59"/>
    </row>
    <row r="39" spans="1:8" ht="15.75" x14ac:dyDescent="0.25">
      <c r="A39" s="75" t="str">
        <f>Angebot!A39</f>
        <v>Lastsicherungseinheit D02 Neozed 3-Polig Linocur</v>
      </c>
      <c r="B39" s="76" t="str">
        <f>Angebot!B39</f>
        <v xml:space="preserve"> </v>
      </c>
      <c r="C39" s="76" t="str">
        <f>Angebot!C39</f>
        <v xml:space="preserve"> </v>
      </c>
      <c r="D39" s="67">
        <f>Angebot!W39</f>
        <v>0</v>
      </c>
      <c r="E39" s="77" t="str">
        <f>Angebot!AH39</f>
        <v/>
      </c>
      <c r="F39" s="77" t="str">
        <f>Angebot!AL39</f>
        <v/>
      </c>
      <c r="G39" s="36" t="str">
        <f t="shared" si="0"/>
        <v/>
      </c>
      <c r="H39" s="59"/>
    </row>
    <row r="40" spans="1:8" ht="15.75" x14ac:dyDescent="0.25">
      <c r="A40" s="75" t="str">
        <f>Angebot!A40</f>
        <v>Hauptschalter 4-Polig 63A</v>
      </c>
      <c r="B40" s="76" t="str">
        <f>Angebot!B40</f>
        <v xml:space="preserve"> </v>
      </c>
      <c r="C40" s="76" t="str">
        <f>Angebot!C40</f>
        <v xml:space="preserve"> </v>
      </c>
      <c r="D40" s="67">
        <f>Angebot!W40</f>
        <v>0</v>
      </c>
      <c r="E40" s="77" t="str">
        <f>Angebot!AH40</f>
        <v/>
      </c>
      <c r="F40" s="77" t="str">
        <f>Angebot!AL40</f>
        <v/>
      </c>
      <c r="G40" s="36" t="str">
        <f t="shared" si="0"/>
        <v/>
      </c>
      <c r="H40" s="59"/>
    </row>
    <row r="41" spans="1:8" ht="15.75" x14ac:dyDescent="0.25">
      <c r="A41" s="75" t="str">
        <f>Angebot!A41</f>
        <v>Fehlerstromschutzschalter 4-Polig 40/0,03A</v>
      </c>
      <c r="B41" s="76" t="str">
        <f>Angebot!B41</f>
        <v>Gewiss</v>
      </c>
      <c r="C41" s="76">
        <f>Angebot!C41</f>
        <v>94927</v>
      </c>
      <c r="D41" s="67">
        <f>Angebot!W41</f>
        <v>0</v>
      </c>
      <c r="E41" s="77" t="str">
        <f>Angebot!AH41</f>
        <v/>
      </c>
      <c r="F41" s="77" t="str">
        <f>Angebot!AL41</f>
        <v/>
      </c>
      <c r="G41" s="36" t="str">
        <f t="shared" si="0"/>
        <v/>
      </c>
      <c r="H41" s="59"/>
    </row>
    <row r="42" spans="1:8" ht="15.75" x14ac:dyDescent="0.25">
      <c r="A42" s="75" t="str">
        <f>Angebot!A42</f>
        <v>Fehlerstromschutzschalter 4-Polig 40/0,03A</v>
      </c>
      <c r="B42" s="76" t="str">
        <f>Angebot!B42</f>
        <v>Schneider Elektric</v>
      </c>
      <c r="C42" s="76" t="str">
        <f>Angebot!C42</f>
        <v>A9Z01440</v>
      </c>
      <c r="D42" s="67">
        <f>Angebot!W42</f>
        <v>0</v>
      </c>
      <c r="E42" s="77" t="str">
        <f>Angebot!AH42</f>
        <v/>
      </c>
      <c r="F42" s="77" t="str">
        <f>Angebot!AL42</f>
        <v/>
      </c>
      <c r="G42" s="36" t="str">
        <f t="shared" si="0"/>
        <v/>
      </c>
      <c r="H42" s="59"/>
    </row>
    <row r="43" spans="1:8" ht="15.75" x14ac:dyDescent="0.25">
      <c r="A43" s="75" t="str">
        <f>Angebot!A43</f>
        <v>Fehlerstromschutzschalter 4-Polig 40/0,03A</v>
      </c>
      <c r="B43" s="76" t="str">
        <f>Angebot!B43</f>
        <v>Schneider Elektric</v>
      </c>
      <c r="C43" s="76" t="str">
        <f>Angebot!C43</f>
        <v>A9Z21440</v>
      </c>
      <c r="D43" s="67">
        <f>Angebot!W43</f>
        <v>0</v>
      </c>
      <c r="E43" s="77" t="str">
        <f>Angebot!AH43</f>
        <v/>
      </c>
      <c r="F43" s="77" t="str">
        <f>Angebot!AL43</f>
        <v/>
      </c>
      <c r="G43" s="36" t="str">
        <f t="shared" si="0"/>
        <v/>
      </c>
      <c r="H43" s="59"/>
    </row>
    <row r="44" spans="1:8" ht="15.75" x14ac:dyDescent="0.25">
      <c r="A44" s="75" t="str">
        <f>Angebot!A44</f>
        <v>Fehlerstromschutzschalter 4-Polig 40/0,03A</v>
      </c>
      <c r="B44" s="76" t="str">
        <f>Angebot!B44</f>
        <v>GE Power</v>
      </c>
      <c r="C44" s="76" t="str">
        <f>Angebot!C44</f>
        <v>FI400,034</v>
      </c>
      <c r="D44" s="67">
        <f>Angebot!W44</f>
        <v>0</v>
      </c>
      <c r="E44" s="77" t="str">
        <f>Angebot!AH44</f>
        <v/>
      </c>
      <c r="F44" s="77" t="str">
        <f>Angebot!AL44</f>
        <v/>
      </c>
      <c r="G44" s="36" t="str">
        <f t="shared" si="0"/>
        <v/>
      </c>
      <c r="H44" s="59"/>
    </row>
    <row r="45" spans="1:8" ht="15.75" x14ac:dyDescent="0.25">
      <c r="A45" s="75" t="str">
        <f>Angebot!A45</f>
        <v>Fehlerstromschutzschalter mit Leitungsschutzschalter B16/0,03A</v>
      </c>
      <c r="B45" s="76" t="str">
        <f>Angebot!B45</f>
        <v>Schneider Elektric</v>
      </c>
      <c r="C45" s="76" t="str">
        <f>Angebot!C45</f>
        <v>A9D56616</v>
      </c>
      <c r="D45" s="67">
        <f>Angebot!W45</f>
        <v>0</v>
      </c>
      <c r="E45" s="77" t="str">
        <f>Angebot!AH45</f>
        <v/>
      </c>
      <c r="F45" s="77" t="str">
        <f>Angebot!AL45</f>
        <v/>
      </c>
      <c r="G45" s="36" t="str">
        <f t="shared" si="0"/>
        <v/>
      </c>
      <c r="H45" s="59"/>
    </row>
    <row r="46" spans="1:8" ht="15.75" x14ac:dyDescent="0.25">
      <c r="A46" s="75" t="str">
        <f>Angebot!A46</f>
        <v>Fehlerstromschutzschalter mit Leitungsschutzschalter B16/0,03A</v>
      </c>
      <c r="B46" s="76" t="str">
        <f>Angebot!B46</f>
        <v>GE Power</v>
      </c>
      <c r="C46" s="76" t="str">
        <f>Angebot!C46</f>
        <v>LSFIB16A0,03A</v>
      </c>
      <c r="D46" s="67">
        <f>Angebot!W46</f>
        <v>0</v>
      </c>
      <c r="E46" s="77" t="str">
        <f>Angebot!AH46</f>
        <v/>
      </c>
      <c r="F46" s="77" t="str">
        <f>Angebot!AL46</f>
        <v/>
      </c>
      <c r="G46" s="36" t="str">
        <f t="shared" si="0"/>
        <v/>
      </c>
      <c r="H46" s="59"/>
    </row>
    <row r="47" spans="1:8" ht="15.75" x14ac:dyDescent="0.25">
      <c r="A47" s="75" t="str">
        <f>Angebot!A47</f>
        <v>Leitungsschutzschalter B6A 1Polig</v>
      </c>
      <c r="B47" s="76" t="str">
        <f>Angebot!B47</f>
        <v>Schneider Elektric</v>
      </c>
      <c r="C47" s="76" t="str">
        <f>Angebot!C47</f>
        <v>A9F03106</v>
      </c>
      <c r="D47" s="67">
        <f>Angebot!W47</f>
        <v>0</v>
      </c>
      <c r="E47" s="77" t="str">
        <f>Angebot!AH47</f>
        <v/>
      </c>
      <c r="F47" s="77" t="str">
        <f>Angebot!AL47</f>
        <v/>
      </c>
      <c r="G47" s="36" t="str">
        <f t="shared" si="0"/>
        <v/>
      </c>
      <c r="H47" s="59"/>
    </row>
    <row r="48" spans="1:8" ht="15.75" x14ac:dyDescent="0.25">
      <c r="A48" s="75" t="str">
        <f>Angebot!A48</f>
        <v>Leitungsschutzschalter B10A 1Polig</v>
      </c>
      <c r="B48" s="76" t="str">
        <f>Angebot!B48</f>
        <v>Schneider Elektric</v>
      </c>
      <c r="C48" s="76" t="str">
        <f>Angebot!C48</f>
        <v>A9F03110</v>
      </c>
      <c r="D48" s="67">
        <f>Angebot!W48</f>
        <v>0</v>
      </c>
      <c r="E48" s="77" t="str">
        <f>Angebot!AH48</f>
        <v/>
      </c>
      <c r="F48" s="77" t="str">
        <f>Angebot!AL48</f>
        <v/>
      </c>
      <c r="G48" s="36" t="str">
        <f t="shared" si="0"/>
        <v/>
      </c>
      <c r="H48" s="59"/>
    </row>
    <row r="49" spans="1:8" ht="15.75" x14ac:dyDescent="0.25">
      <c r="A49" s="75" t="str">
        <f>Angebot!A49</f>
        <v>Leitungsschutzschalter B13A 1Polig</v>
      </c>
      <c r="B49" s="76" t="str">
        <f>Angebot!B49</f>
        <v>Schneider Elektric</v>
      </c>
      <c r="C49" s="76" t="str">
        <f>Angebot!C49</f>
        <v>A9F03113</v>
      </c>
      <c r="D49" s="67">
        <f>Angebot!W49</f>
        <v>0</v>
      </c>
      <c r="E49" s="77" t="str">
        <f>Angebot!AH49</f>
        <v/>
      </c>
      <c r="F49" s="77" t="str">
        <f>Angebot!AL49</f>
        <v/>
      </c>
      <c r="G49" s="36" t="str">
        <f t="shared" si="0"/>
        <v/>
      </c>
      <c r="H49" s="59"/>
    </row>
    <row r="50" spans="1:8" ht="15.75" x14ac:dyDescent="0.25">
      <c r="A50" s="75" t="str">
        <f>Angebot!A50</f>
        <v>Leitungsschutzschalter B16A 1Polig</v>
      </c>
      <c r="B50" s="76" t="str">
        <f>Angebot!B50</f>
        <v>Gewiss</v>
      </c>
      <c r="C50" s="76">
        <f>Angebot!C50</f>
        <v>0</v>
      </c>
      <c r="D50" s="67">
        <f>Angebot!W50</f>
        <v>0</v>
      </c>
      <c r="E50" s="77" t="str">
        <f>Angebot!AH50</f>
        <v/>
      </c>
      <c r="F50" s="77" t="str">
        <f>Angebot!AL50</f>
        <v/>
      </c>
      <c r="G50" s="36" t="str">
        <f t="shared" si="0"/>
        <v/>
      </c>
      <c r="H50" s="59"/>
    </row>
    <row r="51" spans="1:8" ht="15.75" x14ac:dyDescent="0.25">
      <c r="A51" s="75" t="str">
        <f>Angebot!A51</f>
        <v>Leitungsschutzschalter B16A 1Polig</v>
      </c>
      <c r="B51" s="76" t="str">
        <f>Angebot!B51</f>
        <v>Schneider Elektric</v>
      </c>
      <c r="C51" s="76" t="str">
        <f>Angebot!C51</f>
        <v>A9F03116</v>
      </c>
      <c r="D51" s="67">
        <f>Angebot!W51</f>
        <v>0</v>
      </c>
      <c r="E51" s="77" t="str">
        <f>Angebot!AH51</f>
        <v/>
      </c>
      <c r="F51" s="77" t="str">
        <f>Angebot!AL51</f>
        <v/>
      </c>
      <c r="G51" s="36" t="str">
        <f t="shared" si="0"/>
        <v/>
      </c>
      <c r="H51" s="59"/>
    </row>
    <row r="52" spans="1:8" ht="15.75" x14ac:dyDescent="0.25">
      <c r="A52" s="75" t="str">
        <f>Angebot!A52</f>
        <v>Leitungsschutzschalter B16A 1Polig</v>
      </c>
      <c r="B52" s="76" t="str">
        <f>Angebot!B52</f>
        <v>GE Power</v>
      </c>
      <c r="C52" s="76" t="str">
        <f>Angebot!C52</f>
        <v>EP61B16</v>
      </c>
      <c r="D52" s="67">
        <f>Angebot!W52</f>
        <v>0</v>
      </c>
      <c r="E52" s="77" t="str">
        <f>Angebot!AH52</f>
        <v/>
      </c>
      <c r="F52" s="77" t="str">
        <f>Angebot!AL52</f>
        <v/>
      </c>
      <c r="G52" s="36" t="str">
        <f t="shared" si="0"/>
        <v/>
      </c>
      <c r="H52" s="59"/>
    </row>
    <row r="53" spans="1:8" ht="15.75" x14ac:dyDescent="0.25">
      <c r="A53" s="75" t="str">
        <f>Angebot!A53</f>
        <v>Leitungsschutzschalter B16A 2Polig</v>
      </c>
      <c r="B53" s="76" t="str">
        <f>Angebot!B53</f>
        <v>Schneider Elektric</v>
      </c>
      <c r="C53" s="76" t="str">
        <f>Angebot!C53</f>
        <v>A9N17519</v>
      </c>
      <c r="D53" s="67">
        <f>Angebot!W53</f>
        <v>0</v>
      </c>
      <c r="E53" s="77" t="str">
        <f>Angebot!AH53</f>
        <v/>
      </c>
      <c r="F53" s="77" t="str">
        <f>Angebot!AL53</f>
        <v/>
      </c>
      <c r="G53" s="36" t="str">
        <f t="shared" si="0"/>
        <v/>
      </c>
      <c r="H53" s="59"/>
    </row>
    <row r="54" spans="1:8" ht="15.75" x14ac:dyDescent="0.25">
      <c r="A54" s="75" t="str">
        <f>Angebot!A54</f>
        <v>Leitungsschutzschalter B20A 1Polig</v>
      </c>
      <c r="B54" s="76" t="str">
        <f>Angebot!B54</f>
        <v>Schneider Elektric</v>
      </c>
      <c r="C54" s="76" t="str">
        <f>Angebot!C54</f>
        <v>A9F03120</v>
      </c>
      <c r="D54" s="67">
        <f>Angebot!W54</f>
        <v>0</v>
      </c>
      <c r="E54" s="77" t="str">
        <f>Angebot!AH54</f>
        <v/>
      </c>
      <c r="F54" s="77" t="str">
        <f>Angebot!AL54</f>
        <v/>
      </c>
      <c r="G54" s="36" t="str">
        <f t="shared" si="0"/>
        <v/>
      </c>
      <c r="H54" s="59"/>
    </row>
    <row r="55" spans="1:8" ht="15.75" x14ac:dyDescent="0.25">
      <c r="A55" s="75" t="str">
        <f>Angebot!A55</f>
        <v>Leitungsschutzschalter C16A 1Polig</v>
      </c>
      <c r="B55" s="76" t="str">
        <f>Angebot!B55</f>
        <v>Schneider Elektric</v>
      </c>
      <c r="C55" s="76" t="str">
        <f>Angebot!C55</f>
        <v>A9F04116</v>
      </c>
      <c r="D55" s="67">
        <f>Angebot!W55</f>
        <v>0</v>
      </c>
      <c r="E55" s="77" t="str">
        <f>Angebot!AH55</f>
        <v/>
      </c>
      <c r="F55" s="77" t="str">
        <f>Angebot!AL55</f>
        <v/>
      </c>
      <c r="G55" s="36" t="str">
        <f t="shared" si="0"/>
        <v/>
      </c>
      <c r="H55" s="59"/>
    </row>
    <row r="56" spans="1:8" ht="15.75" x14ac:dyDescent="0.25">
      <c r="A56" s="75" t="str">
        <f>Angebot!A56</f>
        <v>Leitungsschutzschalter C16A 1Polig</v>
      </c>
      <c r="B56" s="76" t="str">
        <f>Angebot!B56</f>
        <v>GE Power</v>
      </c>
      <c r="C56" s="76" t="str">
        <f>Angebot!C56</f>
        <v>EP61C16</v>
      </c>
      <c r="D56" s="67">
        <f>Angebot!W56</f>
        <v>0</v>
      </c>
      <c r="E56" s="77" t="str">
        <f>Angebot!AH56</f>
        <v/>
      </c>
      <c r="F56" s="77" t="str">
        <f>Angebot!AL56</f>
        <v/>
      </c>
      <c r="G56" s="36" t="str">
        <f t="shared" si="0"/>
        <v/>
      </c>
      <c r="H56" s="59"/>
    </row>
    <row r="57" spans="1:8" ht="15.75" x14ac:dyDescent="0.25">
      <c r="A57" s="75" t="str">
        <f>Angebot!A57</f>
        <v>Leitungsschutzschalter B16A 3Polig</v>
      </c>
      <c r="B57" s="76" t="str">
        <f>Angebot!B57</f>
        <v>Schneider Elektric</v>
      </c>
      <c r="C57" s="76" t="str">
        <f>Angebot!C57</f>
        <v>A9F03316</v>
      </c>
      <c r="D57" s="67">
        <f>Angebot!W57</f>
        <v>0</v>
      </c>
      <c r="E57" s="77" t="str">
        <f>Angebot!AH57</f>
        <v/>
      </c>
      <c r="F57" s="77" t="str">
        <f>Angebot!AL57</f>
        <v/>
      </c>
      <c r="G57" s="36" t="str">
        <f t="shared" si="0"/>
        <v/>
      </c>
      <c r="H57" s="59"/>
    </row>
    <row r="58" spans="1:8" ht="15.75" x14ac:dyDescent="0.25">
      <c r="A58" s="75" t="str">
        <f>Angebot!A58</f>
        <v>Leitungsschutzschalter B16A 3Polig</v>
      </c>
      <c r="B58" s="76" t="str">
        <f>Angebot!B58</f>
        <v>GE Power</v>
      </c>
      <c r="C58" s="76" t="str">
        <f>Angebot!C58</f>
        <v>EP63B16</v>
      </c>
      <c r="D58" s="67">
        <f>Angebot!W58</f>
        <v>0</v>
      </c>
      <c r="E58" s="77" t="str">
        <f>Angebot!AH58</f>
        <v/>
      </c>
      <c r="F58" s="77" t="str">
        <f>Angebot!AL58</f>
        <v/>
      </c>
      <c r="G58" s="36" t="str">
        <f t="shared" si="0"/>
        <v/>
      </c>
      <c r="H58" s="59"/>
    </row>
    <row r="59" spans="1:8" ht="15.75" x14ac:dyDescent="0.25">
      <c r="A59" s="75" t="str">
        <f>Angebot!A59</f>
        <v>Leitungsschutzschalter C16A 3Polig</v>
      </c>
      <c r="B59" s="76" t="str">
        <f>Angebot!B59</f>
        <v>Schneider Elektric</v>
      </c>
      <c r="C59" s="76" t="str">
        <f>Angebot!C59</f>
        <v>A9F04316</v>
      </c>
      <c r="D59" s="67">
        <f>Angebot!W59</f>
        <v>0</v>
      </c>
      <c r="E59" s="77" t="str">
        <f>Angebot!AH59</f>
        <v/>
      </c>
      <c r="F59" s="77" t="str">
        <f>Angebot!AL59</f>
        <v/>
      </c>
      <c r="G59" s="36" t="str">
        <f t="shared" si="0"/>
        <v/>
      </c>
      <c r="H59" s="59"/>
    </row>
    <row r="60" spans="1:8" ht="15.75" x14ac:dyDescent="0.25">
      <c r="A60" s="75" t="str">
        <f>Angebot!A60</f>
        <v>Leitungsschutzschalter C16A 3Polig</v>
      </c>
      <c r="B60" s="76" t="str">
        <f>Angebot!B60</f>
        <v>GE Power</v>
      </c>
      <c r="C60" s="76" t="str">
        <f>Angebot!C60</f>
        <v>EP63C16</v>
      </c>
      <c r="D60" s="67">
        <f>Angebot!W60</f>
        <v>0</v>
      </c>
      <c r="E60" s="77" t="str">
        <f>Angebot!AH60</f>
        <v/>
      </c>
      <c r="F60" s="77" t="str">
        <f>Angebot!AL60</f>
        <v/>
      </c>
      <c r="G60" s="36" t="str">
        <f t="shared" si="0"/>
        <v/>
      </c>
      <c r="H60" s="59"/>
    </row>
    <row r="61" spans="1:8" ht="15.75" x14ac:dyDescent="0.25">
      <c r="A61" s="75" t="str">
        <f>Angebot!A61</f>
        <v>Leitungsschutzschalter B20A 3Polig</v>
      </c>
      <c r="B61" s="76" t="str">
        <f>Angebot!B61</f>
        <v>Schneider Elektric</v>
      </c>
      <c r="C61" s="76" t="str">
        <f>Angebot!C61</f>
        <v>A9F03320</v>
      </c>
      <c r="D61" s="67">
        <f>Angebot!W61</f>
        <v>0</v>
      </c>
      <c r="E61" s="77" t="str">
        <f>Angebot!AH61</f>
        <v/>
      </c>
      <c r="F61" s="77" t="str">
        <f>Angebot!AL61</f>
        <v/>
      </c>
      <c r="G61" s="36" t="str">
        <f t="shared" si="0"/>
        <v/>
      </c>
      <c r="H61" s="59"/>
    </row>
    <row r="62" spans="1:8" ht="15.75" x14ac:dyDescent="0.25">
      <c r="A62" s="75" t="str">
        <f>Angebot!A62</f>
        <v>Leitungsschutzschalter C20A 3Polig</v>
      </c>
      <c r="B62" s="76" t="str">
        <f>Angebot!B62</f>
        <v>Schneider Elektric</v>
      </c>
      <c r="C62" s="76" t="str">
        <f>Angebot!C62</f>
        <v>A9F04320</v>
      </c>
      <c r="D62" s="67">
        <f>Angebot!W62</f>
        <v>0</v>
      </c>
      <c r="E62" s="77" t="str">
        <f>Angebot!AH62</f>
        <v/>
      </c>
      <c r="F62" s="77" t="str">
        <f>Angebot!AL62</f>
        <v/>
      </c>
      <c r="G62" s="36" t="str">
        <f t="shared" si="0"/>
        <v/>
      </c>
      <c r="H62" s="59"/>
    </row>
    <row r="63" spans="1:8" ht="15.75" x14ac:dyDescent="0.25">
      <c r="A63" s="75" t="str">
        <f>Angebot!A63</f>
        <v>Leitungsschutzschalter B25A 3Polig</v>
      </c>
      <c r="B63" s="76" t="str">
        <f>Angebot!B63</f>
        <v>Schneider Elektric</v>
      </c>
      <c r="C63" s="76" t="str">
        <f>Angebot!C63</f>
        <v>A9F03325</v>
      </c>
      <c r="D63" s="67">
        <f>Angebot!W63</f>
        <v>0</v>
      </c>
      <c r="E63" s="77" t="str">
        <f>Angebot!AH63</f>
        <v/>
      </c>
      <c r="F63" s="77" t="str">
        <f>Angebot!AL63</f>
        <v/>
      </c>
      <c r="G63" s="36" t="str">
        <f t="shared" si="0"/>
        <v/>
      </c>
      <c r="H63" s="59"/>
    </row>
    <row r="64" spans="1:8" ht="15.75" x14ac:dyDescent="0.25">
      <c r="A64" s="75" t="str">
        <f>Angebot!A64</f>
        <v>Leitungsschutzschalter C25A 3Polig</v>
      </c>
      <c r="B64" s="76" t="str">
        <f>Angebot!B64</f>
        <v>Schneider Elektric</v>
      </c>
      <c r="C64" s="76" t="str">
        <f>Angebot!C64</f>
        <v>A9F04325</v>
      </c>
      <c r="D64" s="67">
        <f>Angebot!W64</f>
        <v>0</v>
      </c>
      <c r="E64" s="77" t="str">
        <f>Angebot!AH64</f>
        <v/>
      </c>
      <c r="F64" s="77" t="str">
        <f>Angebot!AL64</f>
        <v/>
      </c>
      <c r="G64" s="36" t="str">
        <f t="shared" si="0"/>
        <v/>
      </c>
      <c r="H64" s="59"/>
    </row>
    <row r="65" spans="1:8" ht="15.75" x14ac:dyDescent="0.25">
      <c r="A65" s="75" t="str">
        <f>Angebot!A65</f>
        <v>Leitungsschutzschalter B32A 3Polig</v>
      </c>
      <c r="B65" s="76" t="str">
        <f>Angebot!B65</f>
        <v>Schneider Elektric</v>
      </c>
      <c r="C65" s="76" t="str">
        <f>Angebot!C65</f>
        <v>A9F03332</v>
      </c>
      <c r="D65" s="67">
        <f>Angebot!W65</f>
        <v>0</v>
      </c>
      <c r="E65" s="77" t="str">
        <f>Angebot!AH65</f>
        <v/>
      </c>
      <c r="F65" s="77" t="str">
        <f>Angebot!AL65</f>
        <v/>
      </c>
      <c r="G65" s="36" t="str">
        <f t="shared" si="0"/>
        <v/>
      </c>
      <c r="H65" s="59"/>
    </row>
    <row r="66" spans="1:8" ht="15.75" x14ac:dyDescent="0.25">
      <c r="A66" s="75" t="str">
        <f>Angebot!A66</f>
        <v>Leitungsschutzschalter C32A 3Polig</v>
      </c>
      <c r="B66" s="76" t="str">
        <f>Angebot!B66</f>
        <v>Schneider Elektric</v>
      </c>
      <c r="C66" s="76" t="str">
        <f>Angebot!C66</f>
        <v>A9F04332</v>
      </c>
      <c r="D66" s="67">
        <f>Angebot!W66</f>
        <v>0</v>
      </c>
      <c r="E66" s="77" t="str">
        <f>Angebot!AH66</f>
        <v/>
      </c>
      <c r="F66" s="77" t="str">
        <f>Angebot!AL66</f>
        <v/>
      </c>
      <c r="G66" s="36" t="str">
        <f t="shared" si="0"/>
        <v/>
      </c>
      <c r="H66" s="59"/>
    </row>
    <row r="67" spans="1:8" ht="15.75" x14ac:dyDescent="0.25">
      <c r="A67" s="75" t="str">
        <f>Angebot!A67</f>
        <v>Leitungsschutzschalter C32A 3Polig</v>
      </c>
      <c r="B67" s="76" t="str">
        <f>Angebot!B67</f>
        <v>GE Power</v>
      </c>
      <c r="C67" s="76" t="str">
        <f>Angebot!C67</f>
        <v>EP63C32</v>
      </c>
      <c r="D67" s="67">
        <f>Angebot!W67</f>
        <v>0</v>
      </c>
      <c r="E67" s="77" t="str">
        <f>Angebot!AH67</f>
        <v/>
      </c>
      <c r="F67" s="77" t="str">
        <f>Angebot!AL67</f>
        <v/>
      </c>
      <c r="G67" s="36" t="str">
        <f t="shared" si="0"/>
        <v/>
      </c>
      <c r="H67" s="59"/>
    </row>
    <row r="68" spans="1:8" ht="15.75" x14ac:dyDescent="0.25">
      <c r="A68" s="75" t="str">
        <f>Angebot!A68</f>
        <v>Speicherrelais 1-Wechsler 16A</v>
      </c>
      <c r="B68" s="76" t="str">
        <f>Angebot!B68</f>
        <v>Eberle</v>
      </c>
      <c r="C68" s="76" t="str">
        <f>Angebot!C68</f>
        <v>SPR49070</v>
      </c>
      <c r="D68" s="67">
        <f>Angebot!W68</f>
        <v>0</v>
      </c>
      <c r="E68" s="77" t="str">
        <f>Angebot!AH68</f>
        <v/>
      </c>
      <c r="F68" s="77" t="str">
        <f>Angebot!AL68</f>
        <v/>
      </c>
      <c r="G68" s="36" t="str">
        <f t="shared" si="0"/>
        <v/>
      </c>
      <c r="H68" s="59"/>
    </row>
    <row r="69" spans="1:8" ht="15.75" x14ac:dyDescent="0.25">
      <c r="A69" s="75" t="str">
        <f>Angebot!A69</f>
        <v>Schrittrelais (Stromstoßschalter)</v>
      </c>
      <c r="B69" s="76" t="str">
        <f>Angebot!B69</f>
        <v>Gewiss</v>
      </c>
      <c r="C69" s="76" t="str">
        <f>Angebot!C69</f>
        <v>GW96623</v>
      </c>
      <c r="D69" s="67">
        <f>Angebot!W69</f>
        <v>0</v>
      </c>
      <c r="E69" s="77" t="str">
        <f>Angebot!AH69</f>
        <v/>
      </c>
      <c r="F69" s="77" t="str">
        <f>Angebot!AL69</f>
        <v/>
      </c>
      <c r="G69" s="36" t="str">
        <f t="shared" si="0"/>
        <v/>
      </c>
      <c r="H69" s="59"/>
    </row>
    <row r="70" spans="1:8" ht="15.75" x14ac:dyDescent="0.25">
      <c r="A70" s="75" t="str">
        <f>Angebot!A70</f>
        <v>Stromstoßschalter</v>
      </c>
      <c r="B70" s="76" t="str">
        <f>Angebot!B70</f>
        <v>GE Power</v>
      </c>
      <c r="C70" s="76" t="str">
        <f>Angebot!C70</f>
        <v>PLS1610230A</v>
      </c>
      <c r="D70" s="67">
        <f>Angebot!W70</f>
        <v>0</v>
      </c>
      <c r="E70" s="77" t="str">
        <f>Angebot!AH70</f>
        <v/>
      </c>
      <c r="F70" s="77" t="str">
        <f>Angebot!AL70</f>
        <v/>
      </c>
      <c r="G70" s="36" t="str">
        <f t="shared" si="0"/>
        <v/>
      </c>
      <c r="H70" s="59"/>
    </row>
    <row r="71" spans="1:8" ht="15.75" x14ac:dyDescent="0.25">
      <c r="A71" s="75" t="str">
        <f>Angebot!A71</f>
        <v>Fernschalter (Stromstoßschalter)</v>
      </c>
      <c r="B71" s="76" t="str">
        <f>Angebot!B71</f>
        <v>Schneider Elektric</v>
      </c>
      <c r="C71" s="76" t="str">
        <f>Angebot!C71</f>
        <v>A9C30811</v>
      </c>
      <c r="D71" s="67">
        <f>Angebot!W71</f>
        <v>0</v>
      </c>
      <c r="E71" s="77" t="str">
        <f>Angebot!AH71</f>
        <v/>
      </c>
      <c r="F71" s="77" t="str">
        <f>Angebot!AL71</f>
        <v/>
      </c>
      <c r="G71" s="36" t="str">
        <f t="shared" si="0"/>
        <v/>
      </c>
      <c r="H71" s="59"/>
    </row>
    <row r="72" spans="1:8" ht="15.75" x14ac:dyDescent="0.25">
      <c r="A72" s="75" t="str">
        <f>Angebot!A72</f>
        <v>Treppenhausautomat</v>
      </c>
      <c r="B72" s="76" t="str">
        <f>Angebot!B72</f>
        <v>Schneider Elektric</v>
      </c>
      <c r="C72" s="76" t="str">
        <f>Angebot!C72</f>
        <v>CCT15232</v>
      </c>
      <c r="D72" s="67">
        <f>Angebot!W72</f>
        <v>0</v>
      </c>
      <c r="E72" s="77" t="str">
        <f>Angebot!AH72</f>
        <v/>
      </c>
      <c r="F72" s="77" t="str">
        <f>Angebot!AL72</f>
        <v/>
      </c>
      <c r="G72" s="36" t="str">
        <f t="shared" si="0"/>
        <v/>
      </c>
      <c r="H72" s="59"/>
    </row>
    <row r="73" spans="1:8" ht="15.75" x14ac:dyDescent="0.25">
      <c r="A73" s="75" t="str">
        <f>Angebot!A73</f>
        <v>Treppenhausautomat</v>
      </c>
      <c r="B73" s="76" t="str">
        <f>Angebot!B73</f>
        <v>GE Power</v>
      </c>
      <c r="C73" s="76" t="str">
        <f>Angebot!C73</f>
        <v>PLTSEM</v>
      </c>
      <c r="D73" s="67">
        <f>Angebot!W73</f>
        <v>0</v>
      </c>
      <c r="E73" s="77" t="str">
        <f>Angebot!AH73</f>
        <v/>
      </c>
      <c r="F73" s="77" t="str">
        <f>Angebot!AL73</f>
        <v/>
      </c>
      <c r="G73" s="36" t="str">
        <f t="shared" si="0"/>
        <v/>
      </c>
      <c r="H73" s="59"/>
    </row>
    <row r="74" spans="1:8" ht="15.75" x14ac:dyDescent="0.25">
      <c r="A74" s="75" t="str">
        <f>Angebot!A74</f>
        <v>Ferndimmer 300W Universal für alle dimmbaren Leuchtmittel inkl. LED</v>
      </c>
      <c r="B74" s="76" t="str">
        <f>Angebot!B74</f>
        <v>Hager</v>
      </c>
      <c r="C74" s="76" t="str">
        <f>Angebot!C74</f>
        <v>EVN011</v>
      </c>
      <c r="D74" s="67">
        <f>Angebot!W74</f>
        <v>0</v>
      </c>
      <c r="E74" s="77" t="str">
        <f>Angebot!AH74</f>
        <v/>
      </c>
      <c r="F74" s="77" t="str">
        <f>Angebot!AL74</f>
        <v/>
      </c>
      <c r="G74" s="36" t="str">
        <f t="shared" si="0"/>
        <v/>
      </c>
      <c r="H74" s="59"/>
    </row>
    <row r="75" spans="1:8" ht="15.75" x14ac:dyDescent="0.25">
      <c r="A75" s="75" t="str">
        <f>Angebot!A75</f>
        <v>Plantasche</v>
      </c>
      <c r="B75" s="76" t="str">
        <f>Angebot!B75</f>
        <v>Hager</v>
      </c>
      <c r="C75" s="76" t="str">
        <f>Angebot!C75</f>
        <v>FZ794</v>
      </c>
      <c r="D75" s="67">
        <f>Angebot!W75</f>
        <v>0</v>
      </c>
      <c r="E75" s="77" t="str">
        <f>Angebot!AH75</f>
        <v/>
      </c>
      <c r="F75" s="77" t="str">
        <f>Angebot!AL75</f>
        <v/>
      </c>
      <c r="G75" s="36" t="str">
        <f t="shared" ref="G75:G98" si="1">IF(OR(B75="gelb",D75&gt;0,H75="x",H75&gt;0.1),"x","")</f>
        <v/>
      </c>
      <c r="H75" s="59"/>
    </row>
    <row r="76" spans="1:8" ht="15.75" x14ac:dyDescent="0.25">
      <c r="A76" s="75" t="str">
        <f>Angebot!A76</f>
        <v>Plantasche</v>
      </c>
      <c r="B76" s="76" t="str">
        <f>Angebot!B76</f>
        <v>Sarel</v>
      </c>
      <c r="C76" s="76" t="str">
        <f>Angebot!C76</f>
        <v>T22M</v>
      </c>
      <c r="D76" s="67">
        <f>Angebot!W76</f>
        <v>0</v>
      </c>
      <c r="E76" s="77" t="str">
        <f>Angebot!AH76</f>
        <v/>
      </c>
      <c r="F76" s="77" t="str">
        <f>Angebot!AL76</f>
        <v/>
      </c>
      <c r="G76" s="36" t="str">
        <f t="shared" si="1"/>
        <v/>
      </c>
      <c r="H76" s="59"/>
    </row>
    <row r="77" spans="1:8" ht="15.75" x14ac:dyDescent="0.25">
      <c r="A77" s="75" t="str">
        <f>Angebot!A77</f>
        <v>Plantasche</v>
      </c>
      <c r="B77" s="76" t="str">
        <f>Angebot!B77</f>
        <v>Schneider Elektric</v>
      </c>
      <c r="C77" s="76" t="str">
        <f>Angebot!C77</f>
        <v>NSYDPA4</v>
      </c>
      <c r="D77" s="67">
        <f>Angebot!W77</f>
        <v>0</v>
      </c>
      <c r="E77" s="77" t="str">
        <f>Angebot!AH77</f>
        <v/>
      </c>
      <c r="F77" s="77" t="str">
        <f>Angebot!AL77</f>
        <v/>
      </c>
      <c r="G77" s="36" t="str">
        <f t="shared" si="1"/>
        <v/>
      </c>
      <c r="H77" s="59"/>
    </row>
    <row r="78" spans="1:8" ht="15.75" x14ac:dyDescent="0.25">
      <c r="A78" s="75" t="str">
        <f>Angebot!A78</f>
        <v>Verdrahtungsbrücke 6mm² 125mm</v>
      </c>
      <c r="B78" s="76" t="str">
        <f>Angebot!B78</f>
        <v xml:space="preserve"> </v>
      </c>
      <c r="C78" s="76" t="str">
        <f>Angebot!C78</f>
        <v xml:space="preserve"> </v>
      </c>
      <c r="D78" s="67">
        <f>Angebot!W78</f>
        <v>0</v>
      </c>
      <c r="E78" s="77" t="str">
        <f>Angebot!AH78</f>
        <v/>
      </c>
      <c r="F78" s="77" t="str">
        <f>Angebot!AL78</f>
        <v/>
      </c>
      <c r="G78" s="36" t="str">
        <f t="shared" si="1"/>
        <v/>
      </c>
      <c r="H78" s="59"/>
    </row>
    <row r="79" spans="1:8" ht="15.75" x14ac:dyDescent="0.25">
      <c r="A79" s="75" t="str">
        <f>Angebot!A79</f>
        <v>Verdrahtungsbrücke 6mm² 260mm</v>
      </c>
      <c r="B79" s="76" t="str">
        <f>Angebot!B79</f>
        <v xml:space="preserve"> </v>
      </c>
      <c r="C79" s="76" t="str">
        <f>Angebot!C79</f>
        <v xml:space="preserve"> </v>
      </c>
      <c r="D79" s="67">
        <f>Angebot!W79</f>
        <v>0</v>
      </c>
      <c r="E79" s="77" t="str">
        <f>Angebot!AH79</f>
        <v/>
      </c>
      <c r="F79" s="77" t="str">
        <f>Angebot!AL79</f>
        <v/>
      </c>
      <c r="G79" s="36" t="str">
        <f t="shared" si="1"/>
        <v/>
      </c>
      <c r="H79" s="59"/>
    </row>
    <row r="80" spans="1:8" ht="15.75" x14ac:dyDescent="0.25">
      <c r="A80" s="75" t="str">
        <f>Angebot!A80</f>
        <v>Phasenschine 12TE 3-Polig 63A</v>
      </c>
      <c r="B80" s="76" t="str">
        <f>Angebot!B80</f>
        <v>Gewiss</v>
      </c>
      <c r="C80" s="76">
        <f>Angebot!C80</f>
        <v>96994</v>
      </c>
      <c r="D80" s="67">
        <f>Angebot!W80</f>
        <v>0</v>
      </c>
      <c r="E80" s="77" t="str">
        <f>Angebot!AH80</f>
        <v/>
      </c>
      <c r="F80" s="77" t="str">
        <f>Angebot!AL80</f>
        <v/>
      </c>
      <c r="G80" s="36" t="str">
        <f t="shared" si="1"/>
        <v/>
      </c>
      <c r="H80" s="59"/>
    </row>
    <row r="81" spans="1:8" ht="15.75" x14ac:dyDescent="0.25">
      <c r="A81" s="75" t="str">
        <f>Angebot!A81</f>
        <v>Phasenschine 12TE 3-Polig 63A</v>
      </c>
      <c r="B81" s="76" t="str">
        <f>Angebot!B81</f>
        <v>Schneider Elektric</v>
      </c>
      <c r="C81" s="76" t="str">
        <f>Angebot!C81</f>
        <v>149S312</v>
      </c>
      <c r="D81" s="67">
        <f>Angebot!W81</f>
        <v>0</v>
      </c>
      <c r="E81" s="77" t="str">
        <f>Angebot!AH81</f>
        <v/>
      </c>
      <c r="F81" s="77" t="str">
        <f>Angebot!AL81</f>
        <v/>
      </c>
      <c r="G81" s="36" t="str">
        <f t="shared" si="1"/>
        <v/>
      </c>
      <c r="H81" s="59"/>
    </row>
    <row r="82" spans="1:8" ht="15.75" x14ac:dyDescent="0.25">
      <c r="A82" s="75" t="str">
        <f>Angebot!A82</f>
        <v>Phasenschine 12TE 3-Polig 63A</v>
      </c>
      <c r="B82" s="76" t="str">
        <f>Angebot!B82</f>
        <v>GE Power</v>
      </c>
      <c r="C82" s="76" t="str">
        <f>Angebot!C82</f>
        <v>EVG312125</v>
      </c>
      <c r="D82" s="67">
        <f>Angebot!W82</f>
        <v>0</v>
      </c>
      <c r="E82" s="77" t="str">
        <f>Angebot!AH82</f>
        <v/>
      </c>
      <c r="F82" s="77" t="str">
        <f>Angebot!AL82</f>
        <v/>
      </c>
      <c r="G82" s="36" t="str">
        <f t="shared" si="1"/>
        <v/>
      </c>
      <c r="H82" s="59"/>
    </row>
    <row r="83" spans="1:8" ht="15.75" x14ac:dyDescent="0.25">
      <c r="A83" s="75" t="str">
        <f>Angebot!A83</f>
        <v>Phasenschine 12TE 4-Polig 63A</v>
      </c>
      <c r="B83" s="76" t="str">
        <f>Angebot!B83</f>
        <v>Schneider Elektric</v>
      </c>
      <c r="C83" s="76">
        <f>Angebot!C83</f>
        <v>21086</v>
      </c>
      <c r="D83" s="67">
        <f>Angebot!W83</f>
        <v>0</v>
      </c>
      <c r="E83" s="77" t="str">
        <f>Angebot!AH83</f>
        <v/>
      </c>
      <c r="F83" s="77" t="str">
        <f>Angebot!AL83</f>
        <v/>
      </c>
      <c r="G83" s="36" t="str">
        <f t="shared" si="1"/>
        <v/>
      </c>
      <c r="H83" s="59"/>
    </row>
    <row r="84" spans="1:8" ht="15.75" x14ac:dyDescent="0.25">
      <c r="A84" s="75" t="str">
        <f>Angebot!A84</f>
        <v>Phasenschine 12TE 4-Polig 63A</v>
      </c>
      <c r="B84" s="76" t="str">
        <f>Angebot!B84</f>
        <v>GE Power</v>
      </c>
      <c r="C84" s="76" t="str">
        <f>Angebot!C84</f>
        <v>EVG1FI+8LS</v>
      </c>
      <c r="D84" s="67">
        <f>Angebot!W84</f>
        <v>0</v>
      </c>
      <c r="E84" s="77" t="str">
        <f>Angebot!AH84</f>
        <v/>
      </c>
      <c r="F84" s="77" t="str">
        <f>Angebot!AL84</f>
        <v/>
      </c>
      <c r="G84" s="36" t="str">
        <f t="shared" si="1"/>
        <v/>
      </c>
      <c r="H84" s="59"/>
    </row>
    <row r="85" spans="1:8" ht="15.75" x14ac:dyDescent="0.25">
      <c r="A85" s="75" t="str">
        <f>Angebot!A85</f>
        <v>Abdeckstreifen</v>
      </c>
      <c r="B85" s="76" t="str">
        <f>Angebot!B85</f>
        <v>Hager</v>
      </c>
      <c r="C85" s="76" t="str">
        <f>Angebot!C85</f>
        <v>S35S</v>
      </c>
      <c r="D85" s="67">
        <f>Angebot!W85</f>
        <v>0</v>
      </c>
      <c r="E85" s="77" t="str">
        <f>Angebot!AH85</f>
        <v/>
      </c>
      <c r="F85" s="77" t="str">
        <f>Angebot!AL85</f>
        <v/>
      </c>
      <c r="G85" s="36" t="str">
        <f t="shared" si="1"/>
        <v/>
      </c>
      <c r="H85" s="59"/>
    </row>
    <row r="86" spans="1:8" ht="15.75" x14ac:dyDescent="0.25">
      <c r="A86" s="75" t="str">
        <f>Angebot!A86</f>
        <v>Bezeichnungsstreifen (Satz=12 Stück)</v>
      </c>
      <c r="B86" s="76" t="str">
        <f>Angebot!B86</f>
        <v>Hager</v>
      </c>
      <c r="C86" s="76" t="str">
        <f>Angebot!C86</f>
        <v>UZ005</v>
      </c>
      <c r="D86" s="67">
        <f>Angebot!W86</f>
        <v>0</v>
      </c>
      <c r="E86" s="77" t="str">
        <f>Angebot!AH86</f>
        <v/>
      </c>
      <c r="F86" s="77" t="str">
        <f>Angebot!AL86</f>
        <v/>
      </c>
      <c r="G86" s="36" t="str">
        <f t="shared" si="1"/>
        <v/>
      </c>
      <c r="H86" s="59"/>
    </row>
    <row r="87" spans="1:8" ht="15.75" x14ac:dyDescent="0.25">
      <c r="A87" s="75" t="str">
        <f>Angebot!A87</f>
        <v>Kabel H07V-K 10mm² blau</v>
      </c>
      <c r="B87" s="76" t="str">
        <f>Angebot!B87</f>
        <v xml:space="preserve"> </v>
      </c>
      <c r="C87" s="76" t="str">
        <f>Angebot!C87</f>
        <v xml:space="preserve"> </v>
      </c>
      <c r="D87" s="67">
        <f>Angebot!W87</f>
        <v>0</v>
      </c>
      <c r="E87" s="77" t="str">
        <f>Angebot!AH87</f>
        <v/>
      </c>
      <c r="F87" s="77" t="str">
        <f>Angebot!AL87</f>
        <v/>
      </c>
      <c r="G87" s="36" t="str">
        <f t="shared" si="1"/>
        <v/>
      </c>
      <c r="H87" s="59"/>
    </row>
    <row r="88" spans="1:8" ht="15.75" x14ac:dyDescent="0.25">
      <c r="A88" s="75" t="str">
        <f>Angebot!A88</f>
        <v>Kabel H07V-K 10mm² schwarz</v>
      </c>
      <c r="B88" s="76" t="str">
        <f>Angebot!B88</f>
        <v xml:space="preserve"> </v>
      </c>
      <c r="C88" s="76" t="str">
        <f>Angebot!C88</f>
        <v xml:space="preserve"> </v>
      </c>
      <c r="D88" s="67">
        <f>Angebot!W88</f>
        <v>0</v>
      </c>
      <c r="E88" s="77" t="str">
        <f>Angebot!AH88</f>
        <v/>
      </c>
      <c r="F88" s="77" t="str">
        <f>Angebot!AL88</f>
        <v/>
      </c>
      <c r="G88" s="36" t="str">
        <f t="shared" si="1"/>
        <v/>
      </c>
      <c r="H88" s="59"/>
    </row>
    <row r="89" spans="1:8" ht="15.75" x14ac:dyDescent="0.25">
      <c r="A89" s="75" t="str">
        <f>Angebot!A89</f>
        <v>Kabel H07V-K 10mm² braun</v>
      </c>
      <c r="B89" s="76" t="str">
        <f>Angebot!B89</f>
        <v xml:space="preserve"> </v>
      </c>
      <c r="C89" s="76" t="str">
        <f>Angebot!C89</f>
        <v xml:space="preserve"> </v>
      </c>
      <c r="D89" s="67">
        <f>Angebot!W89</f>
        <v>0</v>
      </c>
      <c r="E89" s="77" t="str">
        <f>Angebot!AH89</f>
        <v/>
      </c>
      <c r="F89" s="77" t="str">
        <f>Angebot!AL89</f>
        <v/>
      </c>
      <c r="G89" s="36" t="str">
        <f t="shared" si="1"/>
        <v/>
      </c>
      <c r="H89" s="59"/>
    </row>
    <row r="90" spans="1:8" ht="15.75" x14ac:dyDescent="0.25">
      <c r="A90" s="75" t="str">
        <f>Angebot!A90</f>
        <v>Kabel H07V-K 10mm² gelb/grün</v>
      </c>
      <c r="B90" s="76" t="str">
        <f>Angebot!B90</f>
        <v xml:space="preserve"> </v>
      </c>
      <c r="C90" s="76" t="str">
        <f>Angebot!C90</f>
        <v xml:space="preserve"> </v>
      </c>
      <c r="D90" s="67">
        <f>Angebot!W90</f>
        <v>0</v>
      </c>
      <c r="E90" s="77" t="str">
        <f>Angebot!AH90</f>
        <v/>
      </c>
      <c r="F90" s="77" t="str">
        <f>Angebot!AL90</f>
        <v/>
      </c>
      <c r="G90" s="36" t="str">
        <f t="shared" si="1"/>
        <v/>
      </c>
      <c r="H90" s="59"/>
    </row>
    <row r="91" spans="1:8" ht="15.75" x14ac:dyDescent="0.25">
      <c r="A91" s="75" t="str">
        <f>Angebot!A91</f>
        <v>Steckbrücke für N Klemmblock</v>
      </c>
      <c r="B91" s="76" t="str">
        <f>Angebot!B91</f>
        <v>Hager</v>
      </c>
      <c r="C91" s="76" t="str">
        <f>Angebot!C91</f>
        <v>KN99N</v>
      </c>
      <c r="D91" s="67">
        <f>Angebot!W91</f>
        <v>0</v>
      </c>
      <c r="E91" s="77" t="str">
        <f>Angebot!AH91</f>
        <v/>
      </c>
      <c r="F91" s="77" t="str">
        <f>Angebot!AL91</f>
        <v/>
      </c>
      <c r="G91" s="36" t="str">
        <f t="shared" si="1"/>
        <v/>
      </c>
      <c r="H91" s="59"/>
    </row>
    <row r="92" spans="1:8" ht="15.75" x14ac:dyDescent="0.25">
      <c r="A92" s="75" t="str">
        <f>Angebot!A92</f>
        <v>Aderendhülse isoliert 10mm² 12mm Lang</v>
      </c>
      <c r="B92" s="76" t="str">
        <f>Angebot!B92</f>
        <v>Klauke</v>
      </c>
      <c r="C92" s="76">
        <f>Angebot!C92</f>
        <v>17612</v>
      </c>
      <c r="D92" s="67">
        <f>Angebot!W92</f>
        <v>0</v>
      </c>
      <c r="E92" s="77" t="str">
        <f>Angebot!AH92</f>
        <v/>
      </c>
      <c r="F92" s="77" t="str">
        <f>Angebot!AL92</f>
        <v/>
      </c>
      <c r="G92" s="36" t="str">
        <f t="shared" si="1"/>
        <v/>
      </c>
      <c r="H92" s="59"/>
    </row>
    <row r="93" spans="1:8" ht="15.75" x14ac:dyDescent="0.25">
      <c r="A93" s="75" t="str">
        <f>Angebot!A93</f>
        <v>Aderendhülse isoliert 10mm² 18mm Lang</v>
      </c>
      <c r="B93" s="76" t="str">
        <f>Angebot!B93</f>
        <v>Klauke</v>
      </c>
      <c r="C93" s="76">
        <f>Angebot!C93</f>
        <v>47618</v>
      </c>
      <c r="D93" s="67">
        <f>Angebot!W93</f>
        <v>0</v>
      </c>
      <c r="E93" s="77" t="str">
        <f>Angebot!AH93</f>
        <v/>
      </c>
      <c r="F93" s="77" t="str">
        <f>Angebot!AL93</f>
        <v/>
      </c>
      <c r="G93" s="36" t="str">
        <f t="shared" si="1"/>
        <v/>
      </c>
      <c r="H93" s="59"/>
    </row>
    <row r="94" spans="1:8" ht="15.75" x14ac:dyDescent="0.25">
      <c r="A94" s="75" t="str">
        <f>Angebot!A94</f>
        <v>Aderendhülse isoliert 2x10mm² 18mm Lang</v>
      </c>
      <c r="B94" s="76" t="str">
        <f>Angebot!B94</f>
        <v xml:space="preserve"> </v>
      </c>
      <c r="C94" s="76" t="str">
        <f>Angebot!C94</f>
        <v xml:space="preserve"> </v>
      </c>
      <c r="D94" s="67">
        <f>Angebot!W94</f>
        <v>0</v>
      </c>
      <c r="E94" s="77" t="str">
        <f>Angebot!AH94</f>
        <v/>
      </c>
      <c r="F94" s="77" t="str">
        <f>Angebot!AL94</f>
        <v/>
      </c>
      <c r="G94" s="36" t="str">
        <f t="shared" si="1"/>
        <v/>
      </c>
      <c r="H94" s="59"/>
    </row>
    <row r="95" spans="1:8" ht="15.75" x14ac:dyDescent="0.25">
      <c r="A95" s="75" t="str">
        <f>Angebot!A95</f>
        <v>Haupt Abzweigklemme 4-Polig Fingersicher je Pol 2x16/2x25mm²</v>
      </c>
      <c r="B95" s="76" t="str">
        <f>Angebot!B95</f>
        <v>Hager</v>
      </c>
      <c r="C95" s="76" t="str">
        <f>Angebot!C95</f>
        <v>KH24C</v>
      </c>
      <c r="D95" s="67">
        <f>Angebot!W95</f>
        <v>0</v>
      </c>
      <c r="E95" s="77" t="str">
        <f>Angebot!AH95</f>
        <v/>
      </c>
      <c r="F95" s="77" t="str">
        <f>Angebot!AL95</f>
        <v/>
      </c>
      <c r="G95" s="36" t="str">
        <f t="shared" si="1"/>
        <v/>
      </c>
      <c r="H95" s="59"/>
    </row>
    <row r="96" spans="1:8" ht="15.75" x14ac:dyDescent="0.25">
      <c r="A96" s="75" t="str">
        <f>Angebot!A96</f>
        <v>Haupt Abzweigklemme 5-Polig Fingersicher je Pol 2x16/2x25mm²</v>
      </c>
      <c r="B96" s="76" t="str">
        <f>Angebot!B96</f>
        <v>Hager</v>
      </c>
      <c r="C96" s="76" t="str">
        <f>Angebot!C96</f>
        <v>KH25C</v>
      </c>
      <c r="D96" s="67">
        <f>Angebot!W96</f>
        <v>0</v>
      </c>
      <c r="E96" s="77" t="str">
        <f>Angebot!AH96</f>
        <v/>
      </c>
      <c r="F96" s="77" t="str">
        <f>Angebot!AL96</f>
        <v/>
      </c>
      <c r="G96" s="36" t="str">
        <f t="shared" si="1"/>
        <v/>
      </c>
      <c r="H96" s="59"/>
    </row>
    <row r="97" spans="1:8" ht="15.75" x14ac:dyDescent="0.25">
      <c r="A97" s="75" t="str">
        <f>Angebot!A97</f>
        <v>Haupt Abzweigklemme 4-Polig Fingersicher je Pol 2x25/2x35mm²</v>
      </c>
      <c r="B97" s="76" t="str">
        <f>Angebot!B97</f>
        <v>Hager</v>
      </c>
      <c r="C97" s="76" t="str">
        <f>Angebot!C97</f>
        <v>KH35A</v>
      </c>
      <c r="D97" s="67">
        <f>Angebot!W97</f>
        <v>0</v>
      </c>
      <c r="E97" s="77" t="str">
        <f>Angebot!AH97</f>
        <v/>
      </c>
      <c r="F97" s="77" t="str">
        <f>Angebot!AL97</f>
        <v/>
      </c>
      <c r="G97" s="36" t="str">
        <f t="shared" si="1"/>
        <v/>
      </c>
      <c r="H97" s="59"/>
    </row>
    <row r="98" spans="1:8" ht="15.75" x14ac:dyDescent="0.25">
      <c r="A98" s="75" t="str">
        <f>Angebot!A98</f>
        <v>Haupt Abzweigklemme 5-Polig Fingersicher je Pol 2x25/2x35mm²</v>
      </c>
      <c r="B98" s="76" t="str">
        <f>Angebot!B98</f>
        <v>Hager</v>
      </c>
      <c r="C98" s="76" t="str">
        <f>Angebot!C98</f>
        <v>KH45A</v>
      </c>
      <c r="D98" s="67">
        <f>Angebot!W98</f>
        <v>0</v>
      </c>
      <c r="E98" s="77" t="str">
        <f>Angebot!AH98</f>
        <v/>
      </c>
      <c r="F98" s="77" t="str">
        <f>Angebot!AL98</f>
        <v/>
      </c>
      <c r="G98" s="36" t="str">
        <f t="shared" si="1"/>
        <v/>
      </c>
      <c r="H98" s="59"/>
    </row>
    <row r="99" spans="1:8" ht="15.75" x14ac:dyDescent="0.25">
      <c r="A99" s="75" t="str">
        <f>Angebot!A99</f>
        <v>Stark- und Schwachstromleitungen</v>
      </c>
      <c r="B99" s="76" t="str">
        <f>Angebot!B99</f>
        <v>gelb</v>
      </c>
      <c r="C99" s="76">
        <f>Angebot!C99</f>
        <v>0</v>
      </c>
      <c r="D99" s="67">
        <f>Angebot!W99</f>
        <v>0</v>
      </c>
      <c r="E99" s="77">
        <f>Angebot!AH99</f>
        <v>0</v>
      </c>
      <c r="F99" s="77">
        <f>Angebot!AL99</f>
        <v>0</v>
      </c>
      <c r="G99" s="36" t="str">
        <f t="shared" ref="G99" si="2">IF(OR(B99="gelb",D99&gt;0,H99="x",H99&gt;0.1),"x","")</f>
        <v>x</v>
      </c>
      <c r="H99" s="59"/>
    </row>
    <row r="100" spans="1:8" ht="15.75" x14ac:dyDescent="0.25">
      <c r="A100" s="75" t="str">
        <f>Angebot!A100</f>
        <v>Mantelleitung NYM-I 1x4mm²</v>
      </c>
      <c r="B100" s="76" t="str">
        <f>Angebot!B100</f>
        <v xml:space="preserve"> </v>
      </c>
      <c r="C100" s="76" t="str">
        <f>Angebot!C100</f>
        <v xml:space="preserve"> </v>
      </c>
      <c r="D100" s="67">
        <f>Angebot!W100</f>
        <v>0</v>
      </c>
      <c r="E100" s="77" t="str">
        <f>Angebot!AH100</f>
        <v/>
      </c>
      <c r="F100" s="77" t="str">
        <f>Angebot!AL100</f>
        <v/>
      </c>
      <c r="G100" s="36" t="str">
        <f t="shared" ref="G100:G163" si="3">IF(OR(B100="gelb",D100&gt;0,H100="x",H100&gt;0.1),"x","")</f>
        <v/>
      </c>
      <c r="H100" s="59"/>
    </row>
    <row r="101" spans="1:8" ht="15.75" x14ac:dyDescent="0.25">
      <c r="A101" s="75" t="str">
        <f>Angebot!A101</f>
        <v>Mantelleitung NYM-I 1x6mm²</v>
      </c>
      <c r="B101" s="76" t="str">
        <f>Angebot!B101</f>
        <v xml:space="preserve"> </v>
      </c>
      <c r="C101" s="76" t="str">
        <f>Angebot!C101</f>
        <v xml:space="preserve"> </v>
      </c>
      <c r="D101" s="67">
        <f>Angebot!W101</f>
        <v>0</v>
      </c>
      <c r="E101" s="77" t="str">
        <f>Angebot!AH101</f>
        <v/>
      </c>
      <c r="F101" s="77" t="str">
        <f>Angebot!AL101</f>
        <v/>
      </c>
      <c r="G101" s="36" t="str">
        <f t="shared" si="3"/>
        <v/>
      </c>
      <c r="H101" s="59"/>
    </row>
    <row r="102" spans="1:8" ht="15.75" x14ac:dyDescent="0.25">
      <c r="A102" s="75" t="str">
        <f>Angebot!A102</f>
        <v>Mantelleitung NYM-I 1x10mm²</v>
      </c>
      <c r="B102" s="76" t="str">
        <f>Angebot!B102</f>
        <v xml:space="preserve"> </v>
      </c>
      <c r="C102" s="76" t="str">
        <f>Angebot!C102</f>
        <v xml:space="preserve"> </v>
      </c>
      <c r="D102" s="67">
        <f>Angebot!W102</f>
        <v>0</v>
      </c>
      <c r="E102" s="77" t="str">
        <f>Angebot!AH102</f>
        <v/>
      </c>
      <c r="F102" s="77" t="str">
        <f>Angebot!AL102</f>
        <v/>
      </c>
      <c r="G102" s="36" t="str">
        <f t="shared" si="3"/>
        <v/>
      </c>
      <c r="H102" s="59"/>
    </row>
    <row r="103" spans="1:8" ht="15.75" x14ac:dyDescent="0.25">
      <c r="A103" s="75" t="str">
        <f>Angebot!A103</f>
        <v>Mantelleitung NYM-I 1x16mm²</v>
      </c>
      <c r="B103" s="76" t="str">
        <f>Angebot!B103</f>
        <v xml:space="preserve"> </v>
      </c>
      <c r="C103" s="76" t="str">
        <f>Angebot!C103</f>
        <v xml:space="preserve"> </v>
      </c>
      <c r="D103" s="67">
        <f>Angebot!W103</f>
        <v>0</v>
      </c>
      <c r="E103" s="77" t="str">
        <f>Angebot!AH103</f>
        <v/>
      </c>
      <c r="F103" s="77" t="str">
        <f>Angebot!AL103</f>
        <v/>
      </c>
      <c r="G103" s="36" t="str">
        <f t="shared" si="3"/>
        <v/>
      </c>
      <c r="H103" s="59"/>
    </row>
    <row r="104" spans="1:8" ht="15.75" x14ac:dyDescent="0.25">
      <c r="A104" s="75" t="str">
        <f>Angebot!A104</f>
        <v>Mantelleitung NYM-I 3x1,5mm²</v>
      </c>
      <c r="B104" s="76" t="str">
        <f>Angebot!B104</f>
        <v xml:space="preserve"> </v>
      </c>
      <c r="C104" s="76" t="str">
        <f>Angebot!C104</f>
        <v xml:space="preserve"> </v>
      </c>
      <c r="D104" s="67">
        <f>Angebot!W104</f>
        <v>0</v>
      </c>
      <c r="E104" s="77" t="str">
        <f>Angebot!AH104</f>
        <v/>
      </c>
      <c r="F104" s="77" t="str">
        <f>Angebot!AL104</f>
        <v/>
      </c>
      <c r="G104" s="36" t="str">
        <f t="shared" si="3"/>
        <v/>
      </c>
      <c r="H104" s="59"/>
    </row>
    <row r="105" spans="1:8" ht="15.75" x14ac:dyDescent="0.25">
      <c r="A105" s="75" t="str">
        <f>Angebot!A105</f>
        <v>Mantelleitung NYM-I 3x2,5mm²</v>
      </c>
      <c r="B105" s="76" t="str">
        <f>Angebot!B105</f>
        <v xml:space="preserve"> </v>
      </c>
      <c r="C105" s="76" t="str">
        <f>Angebot!C105</f>
        <v xml:space="preserve"> </v>
      </c>
      <c r="D105" s="67">
        <f>Angebot!W105</f>
        <v>0</v>
      </c>
      <c r="E105" s="77" t="str">
        <f>Angebot!AH105</f>
        <v/>
      </c>
      <c r="F105" s="77" t="str">
        <f>Angebot!AL105</f>
        <v/>
      </c>
      <c r="G105" s="36" t="str">
        <f t="shared" si="3"/>
        <v/>
      </c>
      <c r="H105" s="59"/>
    </row>
    <row r="106" spans="1:8" ht="15.75" x14ac:dyDescent="0.25">
      <c r="A106" s="75" t="str">
        <f>Angebot!A106</f>
        <v>Mantelleitung NYM-O 4x10mm²</v>
      </c>
      <c r="B106" s="76" t="str">
        <f>Angebot!B106</f>
        <v xml:space="preserve"> </v>
      </c>
      <c r="C106" s="76" t="str">
        <f>Angebot!C106</f>
        <v xml:space="preserve"> </v>
      </c>
      <c r="D106" s="67">
        <f>Angebot!W106</f>
        <v>0</v>
      </c>
      <c r="E106" s="77" t="str">
        <f>Angebot!AH106</f>
        <v/>
      </c>
      <c r="F106" s="77" t="str">
        <f>Angebot!AL106</f>
        <v/>
      </c>
      <c r="G106" s="36" t="str">
        <f t="shared" si="3"/>
        <v/>
      </c>
      <c r="H106" s="59"/>
    </row>
    <row r="107" spans="1:8" ht="15.75" x14ac:dyDescent="0.25">
      <c r="A107" s="75" t="str">
        <f>Angebot!A107</f>
        <v>Mantelleitung NYM-O 4x16mm²</v>
      </c>
      <c r="B107" s="76" t="str">
        <f>Angebot!B107</f>
        <v xml:space="preserve"> </v>
      </c>
      <c r="C107" s="76" t="str">
        <f>Angebot!C107</f>
        <v xml:space="preserve"> </v>
      </c>
      <c r="D107" s="67">
        <f>Angebot!W107</f>
        <v>0</v>
      </c>
      <c r="E107" s="77" t="str">
        <f>Angebot!AH107</f>
        <v/>
      </c>
      <c r="F107" s="77" t="str">
        <f>Angebot!AL107</f>
        <v/>
      </c>
      <c r="G107" s="36" t="str">
        <f t="shared" si="3"/>
        <v/>
      </c>
      <c r="H107" s="59"/>
    </row>
    <row r="108" spans="1:8" ht="15.75" x14ac:dyDescent="0.25">
      <c r="A108" s="75" t="str">
        <f>Angebot!A108</f>
        <v>Mantelleitung NYM-I 5x1,5mm²</v>
      </c>
      <c r="B108" s="76" t="str">
        <f>Angebot!B108</f>
        <v xml:space="preserve"> </v>
      </c>
      <c r="C108" s="76" t="str">
        <f>Angebot!C108</f>
        <v xml:space="preserve"> </v>
      </c>
      <c r="D108" s="67">
        <f>Angebot!W108</f>
        <v>0</v>
      </c>
      <c r="E108" s="77" t="str">
        <f>Angebot!AH108</f>
        <v/>
      </c>
      <c r="F108" s="77" t="str">
        <f>Angebot!AL108</f>
        <v/>
      </c>
      <c r="G108" s="36" t="str">
        <f t="shared" si="3"/>
        <v/>
      </c>
      <c r="H108" s="59"/>
    </row>
    <row r="109" spans="1:8" ht="15.75" x14ac:dyDescent="0.25">
      <c r="A109" s="75" t="str">
        <f>Angebot!A109</f>
        <v>Mantelleitung NYM-I 5x2,5mm²</v>
      </c>
      <c r="B109" s="76" t="str">
        <f>Angebot!B109</f>
        <v xml:space="preserve"> </v>
      </c>
      <c r="C109" s="76" t="str">
        <f>Angebot!C109</f>
        <v xml:space="preserve"> </v>
      </c>
      <c r="D109" s="67">
        <f>Angebot!W109</f>
        <v>0</v>
      </c>
      <c r="E109" s="77" t="str">
        <f>Angebot!AH109</f>
        <v/>
      </c>
      <c r="F109" s="77" t="str">
        <f>Angebot!AL109</f>
        <v/>
      </c>
      <c r="G109" s="36" t="str">
        <f t="shared" si="3"/>
        <v/>
      </c>
      <c r="H109" s="59"/>
    </row>
    <row r="110" spans="1:8" ht="15.75" x14ac:dyDescent="0.25">
      <c r="A110" s="75" t="str">
        <f>Angebot!A110</f>
        <v>Mantelleitung NYM-I 5x4mm²</v>
      </c>
      <c r="B110" s="76" t="str">
        <f>Angebot!B110</f>
        <v xml:space="preserve"> </v>
      </c>
      <c r="C110" s="76" t="str">
        <f>Angebot!C110</f>
        <v xml:space="preserve"> </v>
      </c>
      <c r="D110" s="67">
        <f>Angebot!W110</f>
        <v>0</v>
      </c>
      <c r="E110" s="77" t="str">
        <f>Angebot!AH110</f>
        <v/>
      </c>
      <c r="F110" s="77" t="str">
        <f>Angebot!AL110</f>
        <v/>
      </c>
      <c r="G110" s="36" t="str">
        <f t="shared" si="3"/>
        <v/>
      </c>
      <c r="H110" s="59"/>
    </row>
    <row r="111" spans="1:8" ht="15.75" x14ac:dyDescent="0.25">
      <c r="A111" s="75" t="str">
        <f>Angebot!A111</f>
        <v>Mantelleitung NYM-I 5x6mm²</v>
      </c>
      <c r="B111" s="76" t="str">
        <f>Angebot!B111</f>
        <v xml:space="preserve"> </v>
      </c>
      <c r="C111" s="76" t="str">
        <f>Angebot!C111</f>
        <v xml:space="preserve"> </v>
      </c>
      <c r="D111" s="67">
        <f>Angebot!W111</f>
        <v>0</v>
      </c>
      <c r="E111" s="77" t="str">
        <f>Angebot!AH111</f>
        <v/>
      </c>
      <c r="F111" s="77" t="str">
        <f>Angebot!AL111</f>
        <v/>
      </c>
      <c r="G111" s="36" t="str">
        <f t="shared" si="3"/>
        <v/>
      </c>
      <c r="H111" s="59"/>
    </row>
    <row r="112" spans="1:8" ht="15.75" x14ac:dyDescent="0.25">
      <c r="A112" s="75" t="str">
        <f>Angebot!A112</f>
        <v>Mantelleitung NYM-I 5x10mm²</v>
      </c>
      <c r="B112" s="76" t="str">
        <f>Angebot!B112</f>
        <v xml:space="preserve"> </v>
      </c>
      <c r="C112" s="76" t="str">
        <f>Angebot!C112</f>
        <v xml:space="preserve"> </v>
      </c>
      <c r="D112" s="67">
        <f>Angebot!W112</f>
        <v>0</v>
      </c>
      <c r="E112" s="77" t="str">
        <f>Angebot!AH112</f>
        <v/>
      </c>
      <c r="F112" s="77" t="str">
        <f>Angebot!AL112</f>
        <v/>
      </c>
      <c r="G112" s="36" t="str">
        <f t="shared" si="3"/>
        <v/>
      </c>
      <c r="H112" s="59"/>
    </row>
    <row r="113" spans="1:8" ht="15.75" x14ac:dyDescent="0.25">
      <c r="A113" s="75" t="str">
        <f>Angebot!A113</f>
        <v>Mantelleitung NYM-I 5x16mm²</v>
      </c>
      <c r="B113" s="76" t="str">
        <f>Angebot!B113</f>
        <v xml:space="preserve"> </v>
      </c>
      <c r="C113" s="76" t="str">
        <f>Angebot!C113</f>
        <v xml:space="preserve"> </v>
      </c>
      <c r="D113" s="67">
        <f>Angebot!W113</f>
        <v>0</v>
      </c>
      <c r="E113" s="77" t="str">
        <f>Angebot!AH113</f>
        <v/>
      </c>
      <c r="F113" s="77" t="str">
        <f>Angebot!AL113</f>
        <v/>
      </c>
      <c r="G113" s="36" t="str">
        <f t="shared" si="3"/>
        <v/>
      </c>
      <c r="H113" s="59"/>
    </row>
    <row r="114" spans="1:8" ht="15.75" x14ac:dyDescent="0.25">
      <c r="A114" s="75" t="str">
        <f>Angebot!A114</f>
        <v>Mantelleitung NYM-O 7x1,5mm²</v>
      </c>
      <c r="B114" s="76" t="str">
        <f>Angebot!B114</f>
        <v xml:space="preserve"> </v>
      </c>
      <c r="C114" s="76" t="str">
        <f>Angebot!C114</f>
        <v xml:space="preserve"> </v>
      </c>
      <c r="D114" s="67">
        <f>Angebot!W114</f>
        <v>0</v>
      </c>
      <c r="E114" s="77" t="str">
        <f>Angebot!AH114</f>
        <v/>
      </c>
      <c r="F114" s="77" t="str">
        <f>Angebot!AL114</f>
        <v/>
      </c>
      <c r="G114" s="36" t="str">
        <f t="shared" si="3"/>
        <v/>
      </c>
      <c r="H114" s="59"/>
    </row>
    <row r="115" spans="1:8" ht="15.75" x14ac:dyDescent="0.25">
      <c r="A115" s="75" t="str">
        <f>Angebot!A115</f>
        <v>Mantelleitung NYM-I 7x1,5mm²</v>
      </c>
      <c r="B115" s="76" t="str">
        <f>Angebot!B115</f>
        <v xml:space="preserve"> </v>
      </c>
      <c r="C115" s="76" t="str">
        <f>Angebot!C115</f>
        <v xml:space="preserve"> </v>
      </c>
      <c r="D115" s="67">
        <f>Angebot!W115</f>
        <v>0</v>
      </c>
      <c r="E115" s="77" t="str">
        <f>Angebot!AH115</f>
        <v/>
      </c>
      <c r="F115" s="77" t="str">
        <f>Angebot!AL115</f>
        <v/>
      </c>
      <c r="G115" s="36" t="str">
        <f t="shared" si="3"/>
        <v/>
      </c>
      <c r="H115" s="59"/>
    </row>
    <row r="116" spans="1:8" ht="15.75" x14ac:dyDescent="0.25">
      <c r="A116" s="75" t="str">
        <f>Angebot!A116</f>
        <v>Installationsleitung JY(ST)Y 2x2x0,6mm²</v>
      </c>
      <c r="B116" s="76" t="str">
        <f>Angebot!B116</f>
        <v xml:space="preserve"> </v>
      </c>
      <c r="C116" s="76" t="str">
        <f>Angebot!C116</f>
        <v xml:space="preserve"> </v>
      </c>
      <c r="D116" s="67">
        <f>Angebot!W116</f>
        <v>0</v>
      </c>
      <c r="E116" s="77" t="str">
        <f>Angebot!AH116</f>
        <v/>
      </c>
      <c r="F116" s="77" t="str">
        <f>Angebot!AL116</f>
        <v/>
      </c>
      <c r="G116" s="36" t="str">
        <f t="shared" si="3"/>
        <v/>
      </c>
      <c r="H116" s="59"/>
    </row>
    <row r="117" spans="1:8" ht="15.75" x14ac:dyDescent="0.25">
      <c r="A117" s="75" t="str">
        <f>Angebot!A117</f>
        <v>Installationsleitung JY(ST)Y 4x2x0,6mm²</v>
      </c>
      <c r="B117" s="76" t="str">
        <f>Angebot!B117</f>
        <v xml:space="preserve"> </v>
      </c>
      <c r="C117" s="76" t="str">
        <f>Angebot!C117</f>
        <v xml:space="preserve"> </v>
      </c>
      <c r="D117" s="67">
        <f>Angebot!W117</f>
        <v>0</v>
      </c>
      <c r="E117" s="77" t="str">
        <f>Angebot!AH117</f>
        <v/>
      </c>
      <c r="F117" s="77" t="str">
        <f>Angebot!AL117</f>
        <v/>
      </c>
      <c r="G117" s="36" t="str">
        <f t="shared" si="3"/>
        <v/>
      </c>
      <c r="H117" s="59"/>
    </row>
    <row r="118" spans="1:8" ht="15.75" x14ac:dyDescent="0.25">
      <c r="A118" s="75" t="str">
        <f>Angebot!A118</f>
        <v>Installationsleitung JY(ST)Y 6x2x0,6mm²</v>
      </c>
      <c r="B118" s="76" t="str">
        <f>Angebot!B118</f>
        <v xml:space="preserve"> </v>
      </c>
      <c r="C118" s="76" t="str">
        <f>Angebot!C118</f>
        <v xml:space="preserve"> </v>
      </c>
      <c r="D118" s="67">
        <f>Angebot!W118</f>
        <v>0</v>
      </c>
      <c r="E118" s="77" t="str">
        <f>Angebot!AH118</f>
        <v/>
      </c>
      <c r="F118" s="77" t="str">
        <f>Angebot!AL118</f>
        <v/>
      </c>
      <c r="G118" s="36" t="str">
        <f t="shared" si="3"/>
        <v/>
      </c>
      <c r="H118" s="59"/>
    </row>
    <row r="119" spans="1:8" ht="15.75" x14ac:dyDescent="0.25">
      <c r="A119" s="75" t="str">
        <f>Angebot!A119</f>
        <v>Installationsleitung JY(ST)Y 10x2x0,6mm²</v>
      </c>
      <c r="B119" s="76" t="str">
        <f>Angebot!B119</f>
        <v xml:space="preserve"> </v>
      </c>
      <c r="C119" s="76" t="str">
        <f>Angebot!C119</f>
        <v xml:space="preserve"> </v>
      </c>
      <c r="D119" s="67">
        <f>Angebot!W119</f>
        <v>0</v>
      </c>
      <c r="E119" s="77" t="str">
        <f>Angebot!AH119</f>
        <v/>
      </c>
      <c r="F119" s="77" t="str">
        <f>Angebot!AL119</f>
        <v/>
      </c>
      <c r="G119" s="36" t="str">
        <f t="shared" si="3"/>
        <v/>
      </c>
      <c r="H119" s="59"/>
    </row>
    <row r="120" spans="1:8" ht="15.75" x14ac:dyDescent="0.25">
      <c r="A120" s="75" t="str">
        <f>Angebot!A120</f>
        <v>Installationsleitung JY(ST)Y 2x2x0,8mm²</v>
      </c>
      <c r="B120" s="76" t="str">
        <f>Angebot!B120</f>
        <v xml:space="preserve"> </v>
      </c>
      <c r="C120" s="76" t="str">
        <f>Angebot!C120</f>
        <v xml:space="preserve"> </v>
      </c>
      <c r="D120" s="67">
        <f>Angebot!W120</f>
        <v>0</v>
      </c>
      <c r="E120" s="77" t="str">
        <f>Angebot!AH120</f>
        <v/>
      </c>
      <c r="F120" s="77" t="str">
        <f>Angebot!AL120</f>
        <v/>
      </c>
      <c r="G120" s="36" t="str">
        <f t="shared" si="3"/>
        <v/>
      </c>
      <c r="H120" s="59"/>
    </row>
    <row r="121" spans="1:8" ht="15.75" x14ac:dyDescent="0.25">
      <c r="A121" s="75" t="str">
        <f>Angebot!A121</f>
        <v>Installationsleitung JY(ST)Y 4x2x0,8mm²</v>
      </c>
      <c r="B121" s="76" t="str">
        <f>Angebot!B121</f>
        <v xml:space="preserve"> </v>
      </c>
      <c r="C121" s="76" t="str">
        <f>Angebot!C121</f>
        <v xml:space="preserve"> </v>
      </c>
      <c r="D121" s="67">
        <f>Angebot!W121</f>
        <v>0</v>
      </c>
      <c r="E121" s="77" t="str">
        <f>Angebot!AH121</f>
        <v/>
      </c>
      <c r="F121" s="77" t="str">
        <f>Angebot!AL121</f>
        <v/>
      </c>
      <c r="G121" s="36" t="str">
        <f t="shared" si="3"/>
        <v/>
      </c>
      <c r="H121" s="59"/>
    </row>
    <row r="122" spans="1:8" ht="15.75" x14ac:dyDescent="0.25">
      <c r="A122" s="75" t="str">
        <f>Angebot!A122</f>
        <v>Installationsleitung JY(ST)Y 6x2x0,8mm²</v>
      </c>
      <c r="B122" s="76" t="str">
        <f>Angebot!B122</f>
        <v xml:space="preserve"> </v>
      </c>
      <c r="C122" s="76" t="str">
        <f>Angebot!C122</f>
        <v xml:space="preserve"> </v>
      </c>
      <c r="D122" s="67">
        <f>Angebot!W122</f>
        <v>0</v>
      </c>
      <c r="E122" s="77" t="str">
        <f>Angebot!AH122</f>
        <v/>
      </c>
      <c r="F122" s="77" t="str">
        <f>Angebot!AL122</f>
        <v/>
      </c>
      <c r="G122" s="36" t="str">
        <f t="shared" si="3"/>
        <v/>
      </c>
      <c r="H122" s="59"/>
    </row>
    <row r="123" spans="1:8" ht="15.75" x14ac:dyDescent="0.25">
      <c r="A123" s="75" t="str">
        <f>Angebot!A123</f>
        <v>Installationsleitung JY(ST)Y 10x2x0,8mm²</v>
      </c>
      <c r="B123" s="76" t="str">
        <f>Angebot!B123</f>
        <v xml:space="preserve"> </v>
      </c>
      <c r="C123" s="76" t="str">
        <f>Angebot!C123</f>
        <v xml:space="preserve"> </v>
      </c>
      <c r="D123" s="67">
        <f>Angebot!W123</f>
        <v>0</v>
      </c>
      <c r="E123" s="77" t="str">
        <f>Angebot!AH123</f>
        <v/>
      </c>
      <c r="F123" s="77" t="str">
        <f>Angebot!AL123</f>
        <v/>
      </c>
      <c r="G123" s="36" t="str">
        <f t="shared" si="3"/>
        <v/>
      </c>
      <c r="H123" s="59"/>
    </row>
    <row r="124" spans="1:8" ht="15.75" x14ac:dyDescent="0.25">
      <c r="A124" s="75" t="str">
        <f>Angebot!A124</f>
        <v>EIB Busleitung Y-(ST)Y 2x2x0,8mm²</v>
      </c>
      <c r="B124" s="76" t="str">
        <f>Angebot!B124</f>
        <v xml:space="preserve"> </v>
      </c>
      <c r="C124" s="76" t="str">
        <f>Angebot!C124</f>
        <v xml:space="preserve"> </v>
      </c>
      <c r="D124" s="67">
        <f>Angebot!W124</f>
        <v>0</v>
      </c>
      <c r="E124" s="77" t="str">
        <f>Angebot!AH124</f>
        <v/>
      </c>
      <c r="F124" s="77" t="str">
        <f>Angebot!AL124</f>
        <v/>
      </c>
      <c r="G124" s="36" t="str">
        <f t="shared" si="3"/>
        <v/>
      </c>
      <c r="H124" s="59"/>
    </row>
    <row r="125" spans="1:8" ht="15.75" x14ac:dyDescent="0.25">
      <c r="A125" s="75" t="str">
        <f>Angebot!A125</f>
        <v>Lautsprecherkabel 2x2,5mm²</v>
      </c>
      <c r="B125" s="76" t="str">
        <f>Angebot!B125</f>
        <v xml:space="preserve"> </v>
      </c>
      <c r="C125" s="76" t="str">
        <f>Angebot!C125</f>
        <v xml:space="preserve"> </v>
      </c>
      <c r="D125" s="67">
        <f>Angebot!W125</f>
        <v>0</v>
      </c>
      <c r="E125" s="77" t="str">
        <f>Angebot!AH125</f>
        <v/>
      </c>
      <c r="F125" s="77" t="str">
        <f>Angebot!AL125</f>
        <v/>
      </c>
      <c r="G125" s="36" t="str">
        <f t="shared" si="3"/>
        <v/>
      </c>
      <c r="H125" s="59"/>
    </row>
    <row r="126" spans="1:8" ht="15.75" x14ac:dyDescent="0.25">
      <c r="A126" s="75" t="str">
        <f>Angebot!A126</f>
        <v>Datenkabel 1200MHZ (Kat.7) simplex</v>
      </c>
      <c r="B126" s="76" t="str">
        <f>Angebot!B126</f>
        <v>Eltropa</v>
      </c>
      <c r="C126" s="76" t="str">
        <f>Angebot!C126</f>
        <v>LK97KS700100010</v>
      </c>
      <c r="D126" s="67">
        <f>Angebot!W126</f>
        <v>0</v>
      </c>
      <c r="E126" s="77" t="str">
        <f>Angebot!AH126</f>
        <v/>
      </c>
      <c r="F126" s="77" t="str">
        <f>Angebot!AL126</f>
        <v/>
      </c>
      <c r="G126" s="36" t="str">
        <f t="shared" si="3"/>
        <v/>
      </c>
      <c r="H126" s="59"/>
    </row>
    <row r="127" spans="1:8" ht="15.75" x14ac:dyDescent="0.25">
      <c r="A127" s="75" t="str">
        <f>Angebot!A127</f>
        <v>Datenkabel 1200MHZ (Kat.7) duplex</v>
      </c>
      <c r="B127" s="76" t="str">
        <f>Angebot!B127</f>
        <v>Eltropa</v>
      </c>
      <c r="C127" s="76" t="str">
        <f>Angebot!C127</f>
        <v>LK97KS700110010</v>
      </c>
      <c r="D127" s="67">
        <f>Angebot!W127</f>
        <v>0</v>
      </c>
      <c r="E127" s="77" t="str">
        <f>Angebot!AH127</f>
        <v/>
      </c>
      <c r="F127" s="77" t="str">
        <f>Angebot!AL127</f>
        <v/>
      </c>
      <c r="G127" s="36" t="str">
        <f t="shared" si="3"/>
        <v/>
      </c>
      <c r="H127" s="59"/>
    </row>
    <row r="128" spans="1:8" ht="15.75" x14ac:dyDescent="0.25">
      <c r="A128" s="75" t="str">
        <f>Angebot!A128</f>
        <v>Koaxialkabel 75 Ohm</v>
      </c>
      <c r="B128" s="76" t="str">
        <f>Angebot!B128</f>
        <v>Der Gute Griff</v>
      </c>
      <c r="C128" s="76" t="str">
        <f>Angebot!C128</f>
        <v xml:space="preserve"> </v>
      </c>
      <c r="D128" s="67">
        <f>Angebot!W128</f>
        <v>0</v>
      </c>
      <c r="E128" s="77" t="str">
        <f>Angebot!AH128</f>
        <v/>
      </c>
      <c r="F128" s="77" t="str">
        <f>Angebot!AL128</f>
        <v/>
      </c>
      <c r="G128" s="36" t="str">
        <f t="shared" si="3"/>
        <v/>
      </c>
      <c r="H128" s="59"/>
    </row>
    <row r="129" spans="1:8" ht="15.75" x14ac:dyDescent="0.25">
      <c r="A129" s="75" t="str">
        <f>Angebot!A129</f>
        <v>Koaxialkabel 75 Ohm</v>
      </c>
      <c r="B129" s="76" t="str">
        <f>Angebot!B129</f>
        <v>Kathrein</v>
      </c>
      <c r="C129" s="76" t="str">
        <f>Angebot!C129</f>
        <v>LCD 95</v>
      </c>
      <c r="D129" s="67">
        <f>Angebot!W129</f>
        <v>0</v>
      </c>
      <c r="E129" s="77" t="str">
        <f>Angebot!AH129</f>
        <v/>
      </c>
      <c r="F129" s="77" t="str">
        <f>Angebot!AL129</f>
        <v/>
      </c>
      <c r="G129" s="36" t="str">
        <f t="shared" si="3"/>
        <v/>
      </c>
      <c r="H129" s="59"/>
    </row>
    <row r="130" spans="1:8" ht="15.75" x14ac:dyDescent="0.25">
      <c r="A130" s="75" t="str">
        <f>Angebot!A130</f>
        <v>Koaxialkabel 75 Ohm</v>
      </c>
      <c r="B130" s="76" t="str">
        <f>Angebot!B130</f>
        <v>Kathrein</v>
      </c>
      <c r="C130" s="76" t="str">
        <f>Angebot!C130</f>
        <v>LCD 111</v>
      </c>
      <c r="D130" s="67">
        <f>Angebot!W130</f>
        <v>0</v>
      </c>
      <c r="E130" s="77" t="str">
        <f>Angebot!AH130</f>
        <v/>
      </c>
      <c r="F130" s="77" t="str">
        <f>Angebot!AL130</f>
        <v/>
      </c>
      <c r="G130" s="36" t="str">
        <f t="shared" si="3"/>
        <v/>
      </c>
      <c r="H130" s="59"/>
    </row>
    <row r="131" spans="1:8" ht="15.75" x14ac:dyDescent="0.25">
      <c r="A131" s="75" t="str">
        <f>Angebot!A131</f>
        <v>Leitungsführungssysteme</v>
      </c>
      <c r="B131" s="76" t="str">
        <f>Angebot!B131</f>
        <v>gelb</v>
      </c>
      <c r="C131" s="76">
        <f>Angebot!C131</f>
        <v>0</v>
      </c>
      <c r="D131" s="67">
        <f>Angebot!W131</f>
        <v>0</v>
      </c>
      <c r="E131" s="77">
        <f>Angebot!AH131</f>
        <v>0</v>
      </c>
      <c r="F131" s="77">
        <f>Angebot!AL131</f>
        <v>0</v>
      </c>
      <c r="G131" s="36" t="str">
        <f t="shared" si="3"/>
        <v>x</v>
      </c>
      <c r="H131" s="59"/>
    </row>
    <row r="132" spans="1:8" ht="15.75" x14ac:dyDescent="0.25">
      <c r="A132" s="75" t="str">
        <f>Angebot!A132</f>
        <v>Elektroinstallationskanal 15x15mm</v>
      </c>
      <c r="B132" s="76" t="str">
        <f>Angebot!B132</f>
        <v xml:space="preserve"> </v>
      </c>
      <c r="C132" s="76" t="str">
        <f>Angebot!C132</f>
        <v xml:space="preserve"> </v>
      </c>
      <c r="D132" s="67">
        <f>Angebot!W132</f>
        <v>0</v>
      </c>
      <c r="E132" s="77" t="str">
        <f>Angebot!AH132</f>
        <v/>
      </c>
      <c r="F132" s="77" t="str">
        <f>Angebot!AL132</f>
        <v/>
      </c>
      <c r="G132" s="36" t="str">
        <f t="shared" si="3"/>
        <v/>
      </c>
      <c r="H132" s="59"/>
    </row>
    <row r="133" spans="1:8" ht="15.75" x14ac:dyDescent="0.25">
      <c r="A133" s="75" t="str">
        <f>Angebot!A133</f>
        <v>Elektroinstallationskanal 25x25mm</v>
      </c>
      <c r="B133" s="76" t="str">
        <f>Angebot!B133</f>
        <v xml:space="preserve"> </v>
      </c>
      <c r="C133" s="76" t="str">
        <f>Angebot!C133</f>
        <v xml:space="preserve"> </v>
      </c>
      <c r="D133" s="67">
        <f>Angebot!W133</f>
        <v>0</v>
      </c>
      <c r="E133" s="77" t="str">
        <f>Angebot!AH133</f>
        <v/>
      </c>
      <c r="F133" s="77" t="str">
        <f>Angebot!AL133</f>
        <v/>
      </c>
      <c r="G133" s="36" t="str">
        <f t="shared" si="3"/>
        <v/>
      </c>
      <c r="H133" s="59"/>
    </row>
    <row r="134" spans="1:8" ht="15.75" x14ac:dyDescent="0.25">
      <c r="A134" s="75" t="str">
        <f>Angebot!A134</f>
        <v>Elektroinstallationskanal 40x40mm</v>
      </c>
      <c r="B134" s="76" t="str">
        <f>Angebot!B134</f>
        <v xml:space="preserve"> </v>
      </c>
      <c r="C134" s="76" t="str">
        <f>Angebot!C134</f>
        <v xml:space="preserve"> </v>
      </c>
      <c r="D134" s="67">
        <f>Angebot!W134</f>
        <v>0</v>
      </c>
      <c r="E134" s="77" t="str">
        <f>Angebot!AH134</f>
        <v/>
      </c>
      <c r="F134" s="77" t="str">
        <f>Angebot!AL134</f>
        <v/>
      </c>
      <c r="G134" s="36" t="str">
        <f t="shared" si="3"/>
        <v/>
      </c>
      <c r="H134" s="59"/>
    </row>
    <row r="135" spans="1:8" ht="15.75" x14ac:dyDescent="0.25">
      <c r="A135" s="75" t="str">
        <f>Angebot!A135</f>
        <v>Elektroinstallationskanal H40xB60mm RAL 9010 reinweiß</v>
      </c>
      <c r="B135" s="76" t="str">
        <f>Angebot!B135</f>
        <v>Nowoplast</v>
      </c>
      <c r="C135" s="76" t="str">
        <f>Angebot!C135</f>
        <v>NP44027</v>
      </c>
      <c r="D135" s="67">
        <f>Angebot!W135</f>
        <v>0</v>
      </c>
      <c r="E135" s="77" t="str">
        <f>Angebot!AH135</f>
        <v/>
      </c>
      <c r="F135" s="77" t="str">
        <f>Angebot!AL135</f>
        <v/>
      </c>
      <c r="G135" s="36" t="str">
        <f t="shared" si="3"/>
        <v/>
      </c>
      <c r="H135" s="59"/>
    </row>
    <row r="136" spans="1:8" ht="15.75" x14ac:dyDescent="0.25">
      <c r="A136" s="75" t="str">
        <f>Angebot!A136</f>
        <v>Elektroinstallationskanal H40xB60mm reinweiß</v>
      </c>
      <c r="B136" s="76" t="str">
        <f>Angebot!B136</f>
        <v>OBO</v>
      </c>
      <c r="C136" s="76" t="str">
        <f>Angebot!C136</f>
        <v>WDK40060</v>
      </c>
      <c r="D136" s="67">
        <f>Angebot!W136</f>
        <v>0</v>
      </c>
      <c r="E136" s="77" t="str">
        <f>Angebot!AH136</f>
        <v/>
      </c>
      <c r="F136" s="77" t="str">
        <f>Angebot!AL136</f>
        <v/>
      </c>
      <c r="G136" s="36" t="str">
        <f t="shared" si="3"/>
        <v/>
      </c>
      <c r="H136" s="59"/>
    </row>
    <row r="137" spans="1:8" ht="15.75" x14ac:dyDescent="0.25">
      <c r="A137" s="75" t="str">
        <f>Angebot!A137</f>
        <v>Elektroinstallationskanal H40xB60mm RAL 9010 reinweiß</v>
      </c>
      <c r="B137" s="76" t="str">
        <f>Angebot!B137</f>
        <v>Kleinhuis</v>
      </c>
      <c r="C137" s="76" t="str">
        <f>Angebot!C137</f>
        <v>HKL4060.3</v>
      </c>
      <c r="D137" s="67">
        <f>Angebot!W137</f>
        <v>0</v>
      </c>
      <c r="E137" s="77" t="str">
        <f>Angebot!AH137</f>
        <v/>
      </c>
      <c r="F137" s="77" t="str">
        <f>Angebot!AL137</f>
        <v/>
      </c>
      <c r="G137" s="36" t="str">
        <f t="shared" si="3"/>
        <v/>
      </c>
      <c r="H137" s="59"/>
    </row>
    <row r="138" spans="1:8" ht="15.75" x14ac:dyDescent="0.25">
      <c r="A138" s="75" t="str">
        <f>Angebot!A138</f>
        <v>Elektroinstallationskanal 60x60mm</v>
      </c>
      <c r="B138" s="76" t="str">
        <f>Angebot!B138</f>
        <v xml:space="preserve"> </v>
      </c>
      <c r="C138" s="76" t="str">
        <f>Angebot!C138</f>
        <v xml:space="preserve"> </v>
      </c>
      <c r="D138" s="67">
        <f>Angebot!W138</f>
        <v>0</v>
      </c>
      <c r="E138" s="77" t="str">
        <f>Angebot!AH138</f>
        <v/>
      </c>
      <c r="F138" s="77" t="str">
        <f>Angebot!AL138</f>
        <v/>
      </c>
      <c r="G138" s="36" t="str">
        <f t="shared" si="3"/>
        <v/>
      </c>
      <c r="H138" s="59"/>
    </row>
    <row r="139" spans="1:8" ht="15.75" x14ac:dyDescent="0.25">
      <c r="A139" s="75" t="str">
        <f>Angebot!A139</f>
        <v>Elektroinstallationskanal 60x110mm</v>
      </c>
      <c r="B139" s="76" t="str">
        <f>Angebot!B139</f>
        <v>OBO</v>
      </c>
      <c r="C139" s="76" t="str">
        <f>Angebot!C139</f>
        <v>WDK60110RW</v>
      </c>
      <c r="D139" s="67">
        <f>Angebot!W139</f>
        <v>0</v>
      </c>
      <c r="E139" s="77" t="str">
        <f>Angebot!AH139</f>
        <v/>
      </c>
      <c r="F139" s="77" t="str">
        <f>Angebot!AL139</f>
        <v/>
      </c>
      <c r="G139" s="36" t="str">
        <f t="shared" si="3"/>
        <v/>
      </c>
      <c r="H139" s="59"/>
    </row>
    <row r="140" spans="1:8" ht="15.75" x14ac:dyDescent="0.25">
      <c r="A140" s="75" t="str">
        <f>Angebot!A140</f>
        <v>Trennwand 60x200mm</v>
      </c>
      <c r="B140" s="76" t="str">
        <f>Angebot!B140</f>
        <v>OBO</v>
      </c>
      <c r="C140" s="76">
        <f>Angebot!C140</f>
        <v>237160</v>
      </c>
      <c r="D140" s="67">
        <f>Angebot!W140</f>
        <v>0</v>
      </c>
      <c r="E140" s="77" t="str">
        <f>Angebot!AH140</f>
        <v/>
      </c>
      <c r="F140" s="77" t="str">
        <f>Angebot!AL140</f>
        <v/>
      </c>
      <c r="G140" s="36" t="str">
        <f t="shared" si="3"/>
        <v/>
      </c>
      <c r="H140" s="59"/>
    </row>
    <row r="141" spans="1:8" ht="15.75" x14ac:dyDescent="0.25">
      <c r="A141" s="75" t="str">
        <f>Angebot!A141</f>
        <v>Montagerohr 25mm</v>
      </c>
      <c r="B141" s="76" t="str">
        <f>Angebot!B141</f>
        <v xml:space="preserve"> </v>
      </c>
      <c r="C141" s="76" t="str">
        <f>Angebot!C141</f>
        <v xml:space="preserve"> </v>
      </c>
      <c r="D141" s="67">
        <f>Angebot!W141</f>
        <v>0</v>
      </c>
      <c r="E141" s="77" t="str">
        <f>Angebot!AH141</f>
        <v/>
      </c>
      <c r="F141" s="77" t="str">
        <f>Angebot!AL141</f>
        <v/>
      </c>
      <c r="G141" s="36" t="str">
        <f t="shared" si="3"/>
        <v/>
      </c>
      <c r="H141" s="59"/>
    </row>
    <row r="142" spans="1:8" ht="15.75" x14ac:dyDescent="0.25">
      <c r="A142" s="75" t="str">
        <f>Angebot!A142</f>
        <v>Befestigungsschelle Montagerohr 25mm</v>
      </c>
      <c r="B142" s="76" t="str">
        <f>Angebot!B142</f>
        <v xml:space="preserve"> </v>
      </c>
      <c r="C142" s="76" t="str">
        <f>Angebot!C142</f>
        <v xml:space="preserve"> </v>
      </c>
      <c r="D142" s="67">
        <f>Angebot!W142</f>
        <v>0</v>
      </c>
      <c r="E142" s="77" t="str">
        <f>Angebot!AH142</f>
        <v/>
      </c>
      <c r="F142" s="77" t="str">
        <f>Angebot!AL142</f>
        <v/>
      </c>
      <c r="G142" s="36" t="str">
        <f t="shared" si="3"/>
        <v/>
      </c>
      <c r="H142" s="59"/>
    </row>
    <row r="143" spans="1:8" ht="15.75" x14ac:dyDescent="0.25">
      <c r="A143" s="75" t="str">
        <f>Angebot!A143</f>
        <v>Sammelhalter 15Kabel</v>
      </c>
      <c r="B143" s="76" t="str">
        <f>Angebot!B143</f>
        <v xml:space="preserve"> </v>
      </c>
      <c r="C143" s="76" t="str">
        <f>Angebot!C143</f>
        <v xml:space="preserve"> </v>
      </c>
      <c r="D143" s="67">
        <f>Angebot!W143</f>
        <v>0</v>
      </c>
      <c r="E143" s="77" t="str">
        <f>Angebot!AH143</f>
        <v/>
      </c>
      <c r="F143" s="77" t="str">
        <f>Angebot!AL143</f>
        <v/>
      </c>
      <c r="G143" s="36" t="str">
        <f t="shared" si="3"/>
        <v/>
      </c>
      <c r="H143" s="59"/>
    </row>
    <row r="144" spans="1:8" ht="15.75" x14ac:dyDescent="0.25">
      <c r="A144" s="75" t="str">
        <f>Angebot!A144</f>
        <v>Sammelhalter 30Kabel</v>
      </c>
      <c r="B144" s="76" t="str">
        <f>Angebot!B144</f>
        <v xml:space="preserve"> </v>
      </c>
      <c r="C144" s="76" t="str">
        <f>Angebot!C144</f>
        <v xml:space="preserve"> </v>
      </c>
      <c r="D144" s="67">
        <f>Angebot!W144</f>
        <v>0</v>
      </c>
      <c r="E144" s="77" t="str">
        <f>Angebot!AH144</f>
        <v/>
      </c>
      <c r="F144" s="77" t="str">
        <f>Angebot!AL144</f>
        <v/>
      </c>
      <c r="G144" s="36" t="str">
        <f t="shared" si="3"/>
        <v/>
      </c>
      <c r="H144" s="59"/>
    </row>
    <row r="145" spans="1:8" ht="15.75" x14ac:dyDescent="0.25">
      <c r="A145" s="75" t="str">
        <f>Angebot!A145</f>
        <v>Kunststoffrohr M16 schwarz 750N</v>
      </c>
      <c r="B145" s="76" t="str">
        <f>Angebot!B145</f>
        <v>Gewiss</v>
      </c>
      <c r="C145" s="76" t="str">
        <f>Angebot!C145</f>
        <v>DX15016</v>
      </c>
      <c r="D145" s="67">
        <f>Angebot!W145</f>
        <v>0</v>
      </c>
      <c r="E145" s="77" t="str">
        <f>Angebot!AH145</f>
        <v/>
      </c>
      <c r="F145" s="77" t="str">
        <f>Angebot!AL145</f>
        <v/>
      </c>
      <c r="G145" s="36" t="str">
        <f t="shared" si="3"/>
        <v/>
      </c>
      <c r="H145" s="59"/>
    </row>
    <row r="146" spans="1:8" ht="15.75" x14ac:dyDescent="0.25">
      <c r="A146" s="75" t="str">
        <f>Angebot!A146</f>
        <v>Kunststoffrohr M20 schwarz 320N</v>
      </c>
      <c r="B146" s="76" t="str">
        <f>Angebot!B146</f>
        <v>Fränkische</v>
      </c>
      <c r="C146" s="76" t="str">
        <f>Angebot!C146</f>
        <v>FBY-EL-F 16 sw</v>
      </c>
      <c r="D146" s="67">
        <f>Angebot!W146</f>
        <v>0</v>
      </c>
      <c r="E146" s="77" t="str">
        <f>Angebot!AH146</f>
        <v/>
      </c>
      <c r="F146" s="77" t="str">
        <f>Angebot!AL146</f>
        <v/>
      </c>
      <c r="G146" s="36" t="str">
        <f t="shared" si="3"/>
        <v/>
      </c>
      <c r="H146" s="59"/>
    </row>
    <row r="147" spans="1:8" ht="15.75" x14ac:dyDescent="0.25">
      <c r="A147" s="75" t="str">
        <f>Angebot!A147</f>
        <v>Kunststoffrohr M20 grau 750N</v>
      </c>
      <c r="B147" s="76" t="str">
        <f>Angebot!B147</f>
        <v>Gewiss</v>
      </c>
      <c r="C147" s="76" t="str">
        <f>Angebot!C147</f>
        <v>DX24220</v>
      </c>
      <c r="D147" s="67">
        <f>Angebot!W147</f>
        <v>0</v>
      </c>
      <c r="E147" s="77" t="str">
        <f>Angebot!AH147</f>
        <v/>
      </c>
      <c r="F147" s="77" t="str">
        <f>Angebot!AL147</f>
        <v/>
      </c>
      <c r="G147" s="36" t="str">
        <f t="shared" si="3"/>
        <v/>
      </c>
      <c r="H147" s="59"/>
    </row>
    <row r="148" spans="1:8" ht="15.75" x14ac:dyDescent="0.25">
      <c r="A148" s="75" t="str">
        <f>Angebot!A148</f>
        <v>Kunststoffrohr M20 grün 750N</v>
      </c>
      <c r="B148" s="76" t="str">
        <f>Angebot!B148</f>
        <v>Gewiss</v>
      </c>
      <c r="C148" s="76" t="str">
        <f>Angebot!C148</f>
        <v>DX15220</v>
      </c>
      <c r="D148" s="67">
        <f>Angebot!W148</f>
        <v>0</v>
      </c>
      <c r="E148" s="77" t="str">
        <f>Angebot!AH148</f>
        <v/>
      </c>
      <c r="F148" s="77" t="str">
        <f>Angebot!AL148</f>
        <v/>
      </c>
      <c r="G148" s="36" t="str">
        <f t="shared" si="3"/>
        <v/>
      </c>
      <c r="H148" s="59"/>
    </row>
    <row r="149" spans="1:8" ht="15.75" x14ac:dyDescent="0.25">
      <c r="A149" s="75" t="str">
        <f>Angebot!A149</f>
        <v>Kunststoffrohr M20 blau 750N</v>
      </c>
      <c r="B149" s="76" t="str">
        <f>Angebot!B149</f>
        <v>Gewiss</v>
      </c>
      <c r="C149" s="76" t="str">
        <f>Angebot!C149</f>
        <v>DX15420</v>
      </c>
      <c r="D149" s="67">
        <f>Angebot!W149</f>
        <v>0</v>
      </c>
      <c r="E149" s="77" t="str">
        <f>Angebot!AH149</f>
        <v/>
      </c>
      <c r="F149" s="77" t="str">
        <f>Angebot!AL149</f>
        <v/>
      </c>
      <c r="G149" s="36" t="str">
        <f t="shared" si="3"/>
        <v/>
      </c>
      <c r="H149" s="59"/>
    </row>
    <row r="150" spans="1:8" ht="15.75" x14ac:dyDescent="0.25">
      <c r="A150" s="75" t="str">
        <f>Angebot!A150</f>
        <v>Kunststoffrohr M20 weiß 750N</v>
      </c>
      <c r="B150" s="76" t="str">
        <f>Angebot!B150</f>
        <v>Gewiss</v>
      </c>
      <c r="C150" s="76" t="str">
        <f>Angebot!C150</f>
        <v>DX16220</v>
      </c>
      <c r="D150" s="67">
        <f>Angebot!W150</f>
        <v>0</v>
      </c>
      <c r="E150" s="77" t="str">
        <f>Angebot!AH150</f>
        <v/>
      </c>
      <c r="F150" s="77" t="str">
        <f>Angebot!AL150</f>
        <v/>
      </c>
      <c r="G150" s="36" t="str">
        <f t="shared" si="3"/>
        <v/>
      </c>
      <c r="H150" s="59"/>
    </row>
    <row r="151" spans="1:8" ht="15.75" x14ac:dyDescent="0.25">
      <c r="A151" s="75" t="str">
        <f>Angebot!A151</f>
        <v>Kunststoffrohr M20 schwarz 750N</v>
      </c>
      <c r="B151" s="76" t="str">
        <f>Angebot!B151</f>
        <v>Gewiss</v>
      </c>
      <c r="C151" s="76" t="str">
        <f>Angebot!C151</f>
        <v>DX15020</v>
      </c>
      <c r="D151" s="67">
        <f>Angebot!W151</f>
        <v>0</v>
      </c>
      <c r="E151" s="77" t="str">
        <f>Angebot!AH151</f>
        <v/>
      </c>
      <c r="F151" s="77" t="str">
        <f>Angebot!AL151</f>
        <v/>
      </c>
      <c r="G151" s="36" t="str">
        <f t="shared" si="3"/>
        <v/>
      </c>
      <c r="H151" s="59"/>
    </row>
    <row r="152" spans="1:8" ht="15.75" x14ac:dyDescent="0.25">
      <c r="A152" s="75" t="str">
        <f>Angebot!A152</f>
        <v>Kunststoffrohr M20 schwarz 320N</v>
      </c>
      <c r="B152" s="76" t="str">
        <f>Angebot!B152</f>
        <v>Fränkische</v>
      </c>
      <c r="C152" s="76" t="str">
        <f>Angebot!C152</f>
        <v>FBY-EL-F 20 sw</v>
      </c>
      <c r="D152" s="67">
        <f>Angebot!W152</f>
        <v>0</v>
      </c>
      <c r="E152" s="77" t="str">
        <f>Angebot!AH152</f>
        <v/>
      </c>
      <c r="F152" s="77" t="str">
        <f>Angebot!AL152</f>
        <v/>
      </c>
      <c r="G152" s="36" t="str">
        <f t="shared" si="3"/>
        <v/>
      </c>
      <c r="H152" s="59"/>
    </row>
    <row r="153" spans="1:8" ht="15.75" x14ac:dyDescent="0.25">
      <c r="A153" s="75" t="str">
        <f>Angebot!A153</f>
        <v>Kunststoffrohr M25 grau 750N</v>
      </c>
      <c r="B153" s="76" t="str">
        <f>Angebot!B153</f>
        <v>Gewiss</v>
      </c>
      <c r="C153" s="76" t="str">
        <f>Angebot!C153</f>
        <v>DX15025</v>
      </c>
      <c r="D153" s="67">
        <f>Angebot!W153</f>
        <v>0</v>
      </c>
      <c r="E153" s="77" t="str">
        <f>Angebot!AH153</f>
        <v/>
      </c>
      <c r="F153" s="77" t="str">
        <f>Angebot!AL153</f>
        <v/>
      </c>
      <c r="G153" s="36" t="str">
        <f t="shared" si="3"/>
        <v/>
      </c>
      <c r="H153" s="59"/>
    </row>
    <row r="154" spans="1:8" ht="15.75" x14ac:dyDescent="0.25">
      <c r="A154" s="75" t="str">
        <f>Angebot!A154</f>
        <v>Kunststoffrohr M25 schwarz 750N</v>
      </c>
      <c r="B154" s="76" t="str">
        <f>Angebot!B154</f>
        <v>Gewiss</v>
      </c>
      <c r="C154" s="76" t="str">
        <f>Angebot!C154</f>
        <v>DX15025</v>
      </c>
      <c r="D154" s="67">
        <f>Angebot!W154</f>
        <v>0</v>
      </c>
      <c r="E154" s="77" t="str">
        <f>Angebot!AH154</f>
        <v/>
      </c>
      <c r="F154" s="77" t="str">
        <f>Angebot!AL154</f>
        <v/>
      </c>
      <c r="G154" s="36" t="str">
        <f t="shared" si="3"/>
        <v/>
      </c>
      <c r="H154" s="59"/>
    </row>
    <row r="155" spans="1:8" ht="15.75" x14ac:dyDescent="0.25">
      <c r="A155" s="75" t="str">
        <f>Angebot!A155</f>
        <v>Kunststoffrohr M25 schwarz 320N</v>
      </c>
      <c r="B155" s="76" t="str">
        <f>Angebot!B155</f>
        <v>Fränkische</v>
      </c>
      <c r="C155" s="76" t="str">
        <f>Angebot!C155</f>
        <v>FBY-EL-F 25 sw</v>
      </c>
      <c r="D155" s="67">
        <f>Angebot!W155</f>
        <v>0</v>
      </c>
      <c r="E155" s="77" t="str">
        <f>Angebot!AH155</f>
        <v/>
      </c>
      <c r="F155" s="77" t="str">
        <f>Angebot!AL155</f>
        <v/>
      </c>
      <c r="G155" s="36" t="str">
        <f t="shared" si="3"/>
        <v/>
      </c>
      <c r="H155" s="59"/>
    </row>
    <row r="156" spans="1:8" ht="15.75" x14ac:dyDescent="0.25">
      <c r="A156" s="75" t="str">
        <f>Angebot!A156</f>
        <v>Kunststoffrohr M32 schwarz 750N</v>
      </c>
      <c r="B156" s="76" t="str">
        <f>Angebot!B156</f>
        <v>Gewiss</v>
      </c>
      <c r="C156" s="76" t="str">
        <f>Angebot!C156</f>
        <v>DX15032</v>
      </c>
      <c r="D156" s="67">
        <f>Angebot!W156</f>
        <v>0</v>
      </c>
      <c r="E156" s="77" t="str">
        <f>Angebot!AH156</f>
        <v/>
      </c>
      <c r="F156" s="77" t="str">
        <f>Angebot!AL156</f>
        <v/>
      </c>
      <c r="G156" s="36" t="str">
        <f t="shared" si="3"/>
        <v/>
      </c>
      <c r="H156" s="59"/>
    </row>
    <row r="157" spans="1:8" ht="15.75" x14ac:dyDescent="0.25">
      <c r="A157" s="75" t="str">
        <f>Angebot!A157</f>
        <v>Kunststoffrohr M40 schwarz 750N</v>
      </c>
      <c r="B157" s="76" t="str">
        <f>Angebot!B157</f>
        <v>Gewiss</v>
      </c>
      <c r="C157" s="76" t="str">
        <f>Angebot!C157</f>
        <v>DX15040</v>
      </c>
      <c r="D157" s="67">
        <f>Angebot!W157</f>
        <v>0</v>
      </c>
      <c r="E157" s="77" t="str">
        <f>Angebot!AH157</f>
        <v/>
      </c>
      <c r="F157" s="77" t="str">
        <f>Angebot!AL157</f>
        <v/>
      </c>
      <c r="G157" s="36" t="str">
        <f t="shared" si="3"/>
        <v/>
      </c>
      <c r="H157" s="59"/>
    </row>
    <row r="158" spans="1:8" ht="15.75" x14ac:dyDescent="0.25">
      <c r="A158" s="75" t="str">
        <f>Angebot!A158</f>
        <v>Kunststoffrohr M50 schwarz 750N</v>
      </c>
      <c r="B158" s="76" t="str">
        <f>Angebot!B158</f>
        <v>Gewiss</v>
      </c>
      <c r="C158" s="76" t="str">
        <f>Angebot!C158</f>
        <v>DX15050</v>
      </c>
      <c r="D158" s="67">
        <f>Angebot!W158</f>
        <v>0</v>
      </c>
      <c r="E158" s="77" t="str">
        <f>Angebot!AH158</f>
        <v/>
      </c>
      <c r="F158" s="77" t="str">
        <f>Angebot!AL158</f>
        <v/>
      </c>
      <c r="G158" s="36" t="str">
        <f t="shared" si="3"/>
        <v/>
      </c>
      <c r="H158" s="59"/>
    </row>
    <row r="159" spans="1:8" ht="15.75" x14ac:dyDescent="0.25">
      <c r="A159" s="75" t="str">
        <f>Angebot!A159</f>
        <v>Kunststoffrohr M63 schwarz 750N</v>
      </c>
      <c r="B159" s="76" t="str">
        <f>Angebot!B159</f>
        <v>Gewiss</v>
      </c>
      <c r="C159" s="76" t="str">
        <f>Angebot!C159</f>
        <v>DX15063</v>
      </c>
      <c r="D159" s="67">
        <f>Angebot!W159</f>
        <v>0</v>
      </c>
      <c r="E159" s="77" t="str">
        <f>Angebot!AH159</f>
        <v/>
      </c>
      <c r="F159" s="77" t="str">
        <f>Angebot!AL159</f>
        <v/>
      </c>
      <c r="G159" s="36" t="str">
        <f t="shared" si="3"/>
        <v/>
      </c>
      <c r="H159" s="59"/>
    </row>
    <row r="160" spans="1:8" ht="15.75" x14ac:dyDescent="0.25">
      <c r="A160" s="75" t="str">
        <f>Angebot!A160</f>
        <v>Muffe M16</v>
      </c>
      <c r="B160" s="76" t="str">
        <f>Angebot!B160</f>
        <v>Gewiss</v>
      </c>
      <c r="C160" s="76" t="str">
        <f>Angebot!C160</f>
        <v>DX52016</v>
      </c>
      <c r="D160" s="67">
        <f>Angebot!W160</f>
        <v>0</v>
      </c>
      <c r="E160" s="77" t="str">
        <f>Angebot!AH160</f>
        <v/>
      </c>
      <c r="F160" s="77" t="str">
        <f>Angebot!AL160</f>
        <v/>
      </c>
      <c r="G160" s="36" t="str">
        <f t="shared" si="3"/>
        <v/>
      </c>
      <c r="H160" s="59"/>
    </row>
    <row r="161" spans="1:8" ht="15.75" x14ac:dyDescent="0.25">
      <c r="A161" s="75" t="str">
        <f>Angebot!A161</f>
        <v>Muffe M20</v>
      </c>
      <c r="B161" s="76" t="str">
        <f>Angebot!B161</f>
        <v>Gewiss</v>
      </c>
      <c r="C161" s="76" t="str">
        <f>Angebot!C161</f>
        <v>DX52020</v>
      </c>
      <c r="D161" s="67">
        <f>Angebot!W161</f>
        <v>0</v>
      </c>
      <c r="E161" s="77" t="str">
        <f>Angebot!AH161</f>
        <v/>
      </c>
      <c r="F161" s="77" t="str">
        <f>Angebot!AL161</f>
        <v/>
      </c>
      <c r="G161" s="36" t="str">
        <f t="shared" si="3"/>
        <v/>
      </c>
      <c r="H161" s="59"/>
    </row>
    <row r="162" spans="1:8" ht="15.75" x14ac:dyDescent="0.25">
      <c r="A162" s="75" t="str">
        <f>Angebot!A162</f>
        <v>Muffe M25</v>
      </c>
      <c r="B162" s="76" t="str">
        <f>Angebot!B162</f>
        <v>Gewiss</v>
      </c>
      <c r="C162" s="76" t="str">
        <f>Angebot!C162</f>
        <v>DX52025</v>
      </c>
      <c r="D162" s="67">
        <f>Angebot!W162</f>
        <v>0</v>
      </c>
      <c r="E162" s="77" t="str">
        <f>Angebot!AH162</f>
        <v/>
      </c>
      <c r="F162" s="77" t="str">
        <f>Angebot!AL162</f>
        <v/>
      </c>
      <c r="G162" s="36" t="str">
        <f t="shared" si="3"/>
        <v/>
      </c>
      <c r="H162" s="59"/>
    </row>
    <row r="163" spans="1:8" ht="15.75" x14ac:dyDescent="0.25">
      <c r="A163" s="75" t="str">
        <f>Angebot!A163</f>
        <v>Muffe M32</v>
      </c>
      <c r="B163" s="76" t="str">
        <f>Angebot!B163</f>
        <v>Gewiss</v>
      </c>
      <c r="C163" s="76" t="str">
        <f>Angebot!C163</f>
        <v>DX52032</v>
      </c>
      <c r="D163" s="67">
        <f>Angebot!W163</f>
        <v>0</v>
      </c>
      <c r="E163" s="77" t="str">
        <f>Angebot!AH163</f>
        <v/>
      </c>
      <c r="F163" s="77" t="str">
        <f>Angebot!AL163</f>
        <v/>
      </c>
      <c r="G163" s="36" t="str">
        <f t="shared" si="3"/>
        <v/>
      </c>
      <c r="H163" s="59"/>
    </row>
    <row r="164" spans="1:8" ht="15.75" x14ac:dyDescent="0.25">
      <c r="A164" s="75" t="str">
        <f>Angebot!A164</f>
        <v>Muffe M40</v>
      </c>
      <c r="B164" s="76" t="str">
        <f>Angebot!B164</f>
        <v>Gewiss</v>
      </c>
      <c r="C164" s="76" t="str">
        <f>Angebot!C164</f>
        <v>DX52040</v>
      </c>
      <c r="D164" s="67">
        <f>Angebot!W164</f>
        <v>0</v>
      </c>
      <c r="E164" s="77" t="str">
        <f>Angebot!AH164</f>
        <v/>
      </c>
      <c r="F164" s="77" t="str">
        <f>Angebot!AL164</f>
        <v/>
      </c>
      <c r="G164" s="36" t="str">
        <f t="shared" ref="G164:G227" si="4">IF(OR(B164="gelb",D164&gt;0,H164="x",H164&gt;0.1),"x","")</f>
        <v/>
      </c>
      <c r="H164" s="59"/>
    </row>
    <row r="165" spans="1:8" ht="15.75" x14ac:dyDescent="0.25">
      <c r="A165" s="75" t="str">
        <f>Angebot!A165</f>
        <v>Muffe M50</v>
      </c>
      <c r="B165" s="76" t="str">
        <f>Angebot!B165</f>
        <v>Gewiss</v>
      </c>
      <c r="C165" s="76" t="str">
        <f>Angebot!C165</f>
        <v>DX52050</v>
      </c>
      <c r="D165" s="67">
        <f>Angebot!W165</f>
        <v>0</v>
      </c>
      <c r="E165" s="77" t="str">
        <f>Angebot!AH165</f>
        <v/>
      </c>
      <c r="F165" s="77" t="str">
        <f>Angebot!AL165</f>
        <v/>
      </c>
      <c r="G165" s="36" t="str">
        <f t="shared" si="4"/>
        <v/>
      </c>
      <c r="H165" s="59"/>
    </row>
    <row r="166" spans="1:8" ht="15.75" x14ac:dyDescent="0.25">
      <c r="A166" s="75" t="str">
        <f>Angebot!A166</f>
        <v>Muffe M63</v>
      </c>
      <c r="B166" s="76" t="str">
        <f>Angebot!B166</f>
        <v>Gewiss</v>
      </c>
      <c r="C166" s="76" t="str">
        <f>Angebot!C166</f>
        <v>DX52063</v>
      </c>
      <c r="D166" s="67">
        <f>Angebot!W166</f>
        <v>0</v>
      </c>
      <c r="E166" s="77" t="str">
        <f>Angebot!AH166</f>
        <v/>
      </c>
      <c r="F166" s="77" t="str">
        <f>Angebot!AL166</f>
        <v/>
      </c>
      <c r="G166" s="36" t="str">
        <f t="shared" si="4"/>
        <v/>
      </c>
      <c r="H166" s="59"/>
    </row>
    <row r="167" spans="1:8" ht="15.75" x14ac:dyDescent="0.25">
      <c r="A167" s="75" t="str">
        <f>Angebot!A167</f>
        <v>Installationsgeräte</v>
      </c>
      <c r="B167" s="76" t="str">
        <f>Angebot!B167</f>
        <v>gelb</v>
      </c>
      <c r="C167" s="76">
        <f>Angebot!C167</f>
        <v>0</v>
      </c>
      <c r="D167" s="67">
        <f>Angebot!W167</f>
        <v>0</v>
      </c>
      <c r="E167" s="77">
        <f>Angebot!AH167</f>
        <v>0</v>
      </c>
      <c r="F167" s="77">
        <f>Angebot!AL167</f>
        <v>0</v>
      </c>
      <c r="G167" s="36" t="str">
        <f t="shared" si="4"/>
        <v>x</v>
      </c>
      <c r="H167" s="59"/>
    </row>
    <row r="168" spans="1:8" ht="15.75" x14ac:dyDescent="0.25">
      <c r="A168" s="75" t="str">
        <f>Angebot!A168</f>
        <v>Schuko-Steckdose UP Schuko mit Abdeckplatte</v>
      </c>
      <c r="B168" s="76" t="str">
        <f>Angebot!B168</f>
        <v>Berker</v>
      </c>
      <c r="C168" s="76" t="str">
        <f>Angebot!C168</f>
        <v>4742 8989</v>
      </c>
      <c r="D168" s="67">
        <f>Angebot!W168</f>
        <v>0</v>
      </c>
      <c r="E168" s="77" t="str">
        <f>Angebot!AH168</f>
        <v/>
      </c>
      <c r="F168" s="77" t="str">
        <f>Angebot!AL168</f>
        <v/>
      </c>
      <c r="G168" s="36" t="str">
        <f t="shared" si="4"/>
        <v/>
      </c>
      <c r="H168" s="59"/>
    </row>
    <row r="169" spans="1:8" ht="15.75" x14ac:dyDescent="0.25">
      <c r="A169" s="75" t="str">
        <f>Angebot!A169</f>
        <v>Schuko-Steckdose UP  Schuko mit Abdeckplatte erhöhter Berührungsschutz</v>
      </c>
      <c r="B169" s="76" t="str">
        <f>Angebot!B169</f>
        <v>Berker</v>
      </c>
      <c r="C169" s="76" t="str">
        <f>Angebot!C169</f>
        <v>4722 8989</v>
      </c>
      <c r="D169" s="67">
        <f>Angebot!W169</f>
        <v>0</v>
      </c>
      <c r="E169" s="77" t="str">
        <f>Angebot!AH169</f>
        <v/>
      </c>
      <c r="F169" s="77" t="str">
        <f>Angebot!AL169</f>
        <v/>
      </c>
      <c r="G169" s="36" t="str">
        <f t="shared" si="4"/>
        <v/>
      </c>
      <c r="H169" s="59"/>
    </row>
    <row r="170" spans="1:8" ht="15.75" x14ac:dyDescent="0.25">
      <c r="A170" s="75" t="str">
        <f>Angebot!A170</f>
        <v>Schuko-Steckdose UP Schuko (Kombinierbar)</v>
      </c>
      <c r="B170" s="76" t="str">
        <f>Angebot!B170</f>
        <v>Berker</v>
      </c>
      <c r="C170" s="76" t="str">
        <f>Angebot!C170</f>
        <v>4743 8989</v>
      </c>
      <c r="D170" s="67">
        <f>Angebot!W170</f>
        <v>0</v>
      </c>
      <c r="E170" s="77" t="str">
        <f>Angebot!AH170</f>
        <v/>
      </c>
      <c r="F170" s="77" t="str">
        <f>Angebot!AL170</f>
        <v/>
      </c>
      <c r="G170" s="36" t="str">
        <f t="shared" si="4"/>
        <v/>
      </c>
      <c r="H170" s="59"/>
    </row>
    <row r="171" spans="1:8" ht="15.75" x14ac:dyDescent="0.25">
      <c r="A171" s="75" t="str">
        <f>Angebot!A171</f>
        <v>Schuko-Steckdose UP Schuko (Kombinierbar) erhöhter Berührungsschutz</v>
      </c>
      <c r="B171" s="76" t="str">
        <f>Angebot!B171</f>
        <v>Berker</v>
      </c>
      <c r="C171" s="76" t="str">
        <f>Angebot!C171</f>
        <v>4723 8989</v>
      </c>
      <c r="D171" s="67">
        <f>Angebot!W171</f>
        <v>0</v>
      </c>
      <c r="E171" s="77" t="str">
        <f>Angebot!AH171</f>
        <v/>
      </c>
      <c r="F171" s="77" t="str">
        <f>Angebot!AL171</f>
        <v/>
      </c>
      <c r="G171" s="36" t="str">
        <f t="shared" si="4"/>
        <v/>
      </c>
      <c r="H171" s="59"/>
    </row>
    <row r="172" spans="1:8" ht="15.75" x14ac:dyDescent="0.25">
      <c r="A172" s="75" t="str">
        <f>Angebot!A172</f>
        <v>Schuko-Steckdose UP mit Klappdeckel</v>
      </c>
      <c r="B172" s="76" t="str">
        <f>Angebot!B172</f>
        <v>Berker</v>
      </c>
      <c r="C172" s="76" t="str">
        <f>Angebot!C172</f>
        <v>4751 8989</v>
      </c>
      <c r="D172" s="67">
        <f>Angebot!W172</f>
        <v>0</v>
      </c>
      <c r="E172" s="77" t="str">
        <f>Angebot!AH172</f>
        <v/>
      </c>
      <c r="F172" s="77" t="str">
        <f>Angebot!AL172</f>
        <v/>
      </c>
      <c r="G172" s="36" t="str">
        <f t="shared" si="4"/>
        <v/>
      </c>
      <c r="H172" s="59"/>
    </row>
    <row r="173" spans="1:8" ht="15.75" x14ac:dyDescent="0.25">
      <c r="A173" s="75" t="str">
        <f>Angebot!A173</f>
        <v>Schuko-Steckdose UP mit Klappdeckel erhöhter Berührungsschutz 45°</v>
      </c>
      <c r="B173" s="76" t="str">
        <f>Angebot!B173</f>
        <v>Berker</v>
      </c>
      <c r="C173" s="76" t="str">
        <f>Angebot!C173</f>
        <v>4744 8989</v>
      </c>
      <c r="D173" s="67">
        <f>Angebot!W173</f>
        <v>0</v>
      </c>
      <c r="E173" s="77" t="str">
        <f>Angebot!AH173</f>
        <v/>
      </c>
      <c r="F173" s="77" t="str">
        <f>Angebot!AL173</f>
        <v/>
      </c>
      <c r="G173" s="36" t="str">
        <f t="shared" si="4"/>
        <v/>
      </c>
      <c r="H173" s="59"/>
    </row>
    <row r="174" spans="1:8" ht="15.75" x14ac:dyDescent="0.25">
      <c r="A174" s="75" t="str">
        <f>Angebot!A174</f>
        <v>USB Ladesteckdose 230V</v>
      </c>
      <c r="B174" s="76" t="str">
        <f>Angebot!B174</f>
        <v>Berker</v>
      </c>
      <c r="C174" s="76" t="str">
        <f>Angebot!C174</f>
        <v>2600 09</v>
      </c>
      <c r="D174" s="67">
        <f>Angebot!W174</f>
        <v>0</v>
      </c>
      <c r="E174" s="77" t="str">
        <f>Angebot!AH174</f>
        <v/>
      </c>
      <c r="F174" s="77" t="str">
        <f>Angebot!AL174</f>
        <v/>
      </c>
      <c r="G174" s="36" t="str">
        <f t="shared" si="4"/>
        <v/>
      </c>
      <c r="H174" s="59"/>
    </row>
    <row r="175" spans="1:8" ht="15.75" x14ac:dyDescent="0.25">
      <c r="A175" s="75" t="str">
        <f>Angebot!A175</f>
        <v>Radio Touch mit einem Lautsprecher</v>
      </c>
      <c r="B175" s="76" t="str">
        <f>Angebot!B175</f>
        <v>Berker</v>
      </c>
      <c r="C175" s="76" t="str">
        <f>Angebot!C175</f>
        <v>2880 8989</v>
      </c>
      <c r="D175" s="67">
        <f>Angebot!W175</f>
        <v>0</v>
      </c>
      <c r="E175" s="77" t="str">
        <f>Angebot!AH175</f>
        <v/>
      </c>
      <c r="F175" s="77" t="str">
        <f>Angebot!AL175</f>
        <v/>
      </c>
      <c r="G175" s="36" t="str">
        <f t="shared" si="4"/>
        <v/>
      </c>
      <c r="H175" s="59"/>
    </row>
    <row r="176" spans="1:8" ht="15.75" x14ac:dyDescent="0.25">
      <c r="A176" s="75" t="str">
        <f>Angebot!A176</f>
        <v>Lautsprecher</v>
      </c>
      <c r="B176" s="76" t="str">
        <f>Angebot!B176</f>
        <v>Berker</v>
      </c>
      <c r="C176" s="76" t="str">
        <f>Angebot!C176</f>
        <v>2882 8989</v>
      </c>
      <c r="D176" s="67">
        <f>Angebot!W176</f>
        <v>0</v>
      </c>
      <c r="E176" s="77" t="str">
        <f>Angebot!AH176</f>
        <v/>
      </c>
      <c r="F176" s="77" t="str">
        <f>Angebot!AL176</f>
        <v/>
      </c>
      <c r="G176" s="36" t="str">
        <f t="shared" si="4"/>
        <v/>
      </c>
      <c r="H176" s="59"/>
    </row>
    <row r="177" spans="1:8" ht="15.75" x14ac:dyDescent="0.25">
      <c r="A177" s="75" t="str">
        <f>Angebot!A177</f>
        <v>Wechselschalter UP</v>
      </c>
      <c r="B177" s="76" t="str">
        <f>Angebot!B177</f>
        <v>Berker</v>
      </c>
      <c r="C177" s="76">
        <f>Angebot!C177</f>
        <v>3036</v>
      </c>
      <c r="D177" s="67">
        <f>Angebot!W177</f>
        <v>0</v>
      </c>
      <c r="E177" s="77" t="str">
        <f>Angebot!AH177</f>
        <v/>
      </c>
      <c r="F177" s="77" t="str">
        <f>Angebot!AL177</f>
        <v/>
      </c>
      <c r="G177" s="36" t="str">
        <f t="shared" si="4"/>
        <v/>
      </c>
      <c r="H177" s="59"/>
    </row>
    <row r="178" spans="1:8" ht="15.75" x14ac:dyDescent="0.25">
      <c r="A178" s="75" t="str">
        <f>Angebot!A178</f>
        <v>Kreuzschalter UP</v>
      </c>
      <c r="B178" s="76" t="str">
        <f>Angebot!B178</f>
        <v>Berker</v>
      </c>
      <c r="C178" s="76">
        <f>Angebot!C178</f>
        <v>3037</v>
      </c>
      <c r="D178" s="67">
        <f>Angebot!W178</f>
        <v>0</v>
      </c>
      <c r="E178" s="77" t="str">
        <f>Angebot!AH178</f>
        <v/>
      </c>
      <c r="F178" s="77" t="str">
        <f>Angebot!AL178</f>
        <v/>
      </c>
      <c r="G178" s="36" t="str">
        <f t="shared" si="4"/>
        <v/>
      </c>
      <c r="H178" s="59"/>
    </row>
    <row r="179" spans="1:8" ht="15.75" x14ac:dyDescent="0.25">
      <c r="A179" s="75" t="str">
        <f>Angebot!A179</f>
        <v>Taster UP</v>
      </c>
      <c r="B179" s="76" t="str">
        <f>Angebot!B179</f>
        <v>Berker</v>
      </c>
      <c r="C179" s="76">
        <f>Angebot!C179</f>
        <v>5031</v>
      </c>
      <c r="D179" s="67">
        <f>Angebot!W179</f>
        <v>0</v>
      </c>
      <c r="E179" s="77" t="str">
        <f>Angebot!AH179</f>
        <v/>
      </c>
      <c r="F179" s="77" t="str">
        <f>Angebot!AL179</f>
        <v/>
      </c>
      <c r="G179" s="36" t="str">
        <f t="shared" si="4"/>
        <v/>
      </c>
      <c r="H179" s="59"/>
    </row>
    <row r="180" spans="1:8" ht="15.75" x14ac:dyDescent="0.25">
      <c r="A180" s="75" t="str">
        <f>Angebot!A180</f>
        <v>Serientaster UP 2 Schließer gemeinsame Eingangsklemme</v>
      </c>
      <c r="B180" s="76" t="str">
        <f>Angebot!B180</f>
        <v>Berker</v>
      </c>
      <c r="C180" s="76">
        <f>Angebot!C180</f>
        <v>5035</v>
      </c>
      <c r="D180" s="67">
        <f>Angebot!W180</f>
        <v>0</v>
      </c>
      <c r="E180" s="77" t="str">
        <f>Angebot!AH180</f>
        <v/>
      </c>
      <c r="F180" s="77" t="str">
        <f>Angebot!AL180</f>
        <v/>
      </c>
      <c r="G180" s="36" t="str">
        <f t="shared" si="4"/>
        <v/>
      </c>
      <c r="H180" s="59"/>
    </row>
    <row r="181" spans="1:8" ht="15.75" x14ac:dyDescent="0.25">
      <c r="A181" s="75" t="str">
        <f>Angebot!A181</f>
        <v>Serienschalter UP</v>
      </c>
      <c r="B181" s="76" t="str">
        <f>Angebot!B181</f>
        <v>Berker</v>
      </c>
      <c r="C181" s="76">
        <f>Angebot!C181</f>
        <v>3035</v>
      </c>
      <c r="D181" s="67">
        <f>Angebot!W181</f>
        <v>0</v>
      </c>
      <c r="E181" s="77" t="str">
        <f>Angebot!AH181</f>
        <v/>
      </c>
      <c r="F181" s="77" t="str">
        <f>Angebot!AL181</f>
        <v/>
      </c>
      <c r="G181" s="36" t="str">
        <f t="shared" si="4"/>
        <v/>
      </c>
      <c r="H181" s="59"/>
    </row>
    <row r="182" spans="1:8" ht="15.75" x14ac:dyDescent="0.25">
      <c r="A182" s="75" t="str">
        <f>Angebot!A182</f>
        <v>Jalousie Serienschalter 1-Polig UP</v>
      </c>
      <c r="B182" s="76" t="str">
        <f>Angebot!B182</f>
        <v>Berker</v>
      </c>
      <c r="C182" s="76" t="str">
        <f>Angebot!C182</f>
        <v>3035 20</v>
      </c>
      <c r="D182" s="67">
        <f>Angebot!W182</f>
        <v>0</v>
      </c>
      <c r="E182" s="77" t="str">
        <f>Angebot!AH182</f>
        <v/>
      </c>
      <c r="F182" s="77" t="str">
        <f>Angebot!AL182</f>
        <v/>
      </c>
      <c r="G182" s="36" t="str">
        <f t="shared" si="4"/>
        <v/>
      </c>
      <c r="H182" s="59"/>
    </row>
    <row r="183" spans="1:8" ht="15.75" x14ac:dyDescent="0.25">
      <c r="A183" s="75" t="str">
        <f>Angebot!A183</f>
        <v>Jalousie Serientaster 1-Polig UP</v>
      </c>
      <c r="B183" s="76" t="str">
        <f>Angebot!B183</f>
        <v>Berker</v>
      </c>
      <c r="C183" s="76" t="str">
        <f>Angebot!C183</f>
        <v>5035 20</v>
      </c>
      <c r="D183" s="67">
        <f>Angebot!W183</f>
        <v>0</v>
      </c>
      <c r="E183" s="77" t="str">
        <f>Angebot!AH183</f>
        <v/>
      </c>
      <c r="F183" s="77" t="str">
        <f>Angebot!AL183</f>
        <v/>
      </c>
      <c r="G183" s="36" t="str">
        <f t="shared" si="4"/>
        <v/>
      </c>
      <c r="H183" s="59"/>
    </row>
    <row r="184" spans="1:8" ht="15.75" x14ac:dyDescent="0.25">
      <c r="A184" s="75" t="str">
        <f>Angebot!A184</f>
        <v>Gruppen-Serientaster (2 Jalousien ansteuerbar)</v>
      </c>
      <c r="B184" s="76" t="str">
        <f>Angebot!B184</f>
        <v>Berker</v>
      </c>
      <c r="C184" s="76" t="str">
        <f>Angebot!C184</f>
        <v>5034 04</v>
      </c>
      <c r="D184" s="67">
        <f>Angebot!W184</f>
        <v>0</v>
      </c>
      <c r="E184" s="77" t="str">
        <f>Angebot!AH184</f>
        <v/>
      </c>
      <c r="F184" s="77" t="str">
        <f>Angebot!AL184</f>
        <v/>
      </c>
      <c r="G184" s="36" t="str">
        <f t="shared" si="4"/>
        <v/>
      </c>
      <c r="H184" s="59"/>
    </row>
    <row r="185" spans="1:8" ht="15.75" x14ac:dyDescent="0.25">
      <c r="A185" s="75" t="str">
        <f>Angebot!A185</f>
        <v>Wechsel-Wechsel UP</v>
      </c>
      <c r="B185" s="76" t="str">
        <f>Angebot!B185</f>
        <v>Berker</v>
      </c>
      <c r="C185" s="76" t="str">
        <f>Angebot!C185</f>
        <v>3038 08</v>
      </c>
      <c r="D185" s="67">
        <f>Angebot!W185</f>
        <v>0</v>
      </c>
      <c r="E185" s="77" t="str">
        <f>Angebot!AH185</f>
        <v/>
      </c>
      <c r="F185" s="77" t="str">
        <f>Angebot!AL185</f>
        <v/>
      </c>
      <c r="G185" s="36" t="str">
        <f t="shared" si="4"/>
        <v/>
      </c>
      <c r="H185" s="59"/>
    </row>
    <row r="186" spans="1:8" ht="15.75" x14ac:dyDescent="0.25">
      <c r="A186" s="75" t="str">
        <f>Angebot!A186</f>
        <v>Raumthermostat UP</v>
      </c>
      <c r="B186" s="76" t="str">
        <f>Angebot!B186</f>
        <v>Berker</v>
      </c>
      <c r="C186" s="76" t="str">
        <f>Angebot!C186</f>
        <v>2026 8989</v>
      </c>
      <c r="D186" s="67">
        <f>Angebot!W186</f>
        <v>0</v>
      </c>
      <c r="E186" s="77" t="str">
        <f>Angebot!AH186</f>
        <v/>
      </c>
      <c r="F186" s="77" t="str">
        <f>Angebot!AL186</f>
        <v/>
      </c>
      <c r="G186" s="36" t="str">
        <f t="shared" si="4"/>
        <v/>
      </c>
      <c r="H186" s="59"/>
    </row>
    <row r="187" spans="1:8" ht="15.75" x14ac:dyDescent="0.25">
      <c r="A187" s="75" t="str">
        <f>Angebot!A187</f>
        <v>Kontroll Wechselschalter UP</v>
      </c>
      <c r="B187" s="76" t="str">
        <f>Angebot!B187</f>
        <v>Berker</v>
      </c>
      <c r="C187" s="76">
        <f>Angebot!C187</f>
        <v>3036</v>
      </c>
      <c r="D187" s="67">
        <f>Angebot!W187</f>
        <v>0</v>
      </c>
      <c r="E187" s="77" t="str">
        <f>Angebot!AH187</f>
        <v/>
      </c>
      <c r="F187" s="77" t="str">
        <f>Angebot!AL187</f>
        <v/>
      </c>
      <c r="G187" s="36" t="str">
        <f t="shared" si="4"/>
        <v/>
      </c>
      <c r="H187" s="59"/>
    </row>
    <row r="188" spans="1:8" ht="15.75" x14ac:dyDescent="0.25">
      <c r="A188" s="75" t="str">
        <f>Angebot!A188</f>
        <v>Dimmer UP</v>
      </c>
      <c r="B188" s="76" t="str">
        <f>Angebot!B188</f>
        <v>Berker</v>
      </c>
      <c r="C188" s="76" t="str">
        <f>Angebot!C188</f>
        <v xml:space="preserve"> </v>
      </c>
      <c r="D188" s="67">
        <f>Angebot!W188</f>
        <v>0</v>
      </c>
      <c r="E188" s="77" t="str">
        <f>Angebot!AH188</f>
        <v/>
      </c>
      <c r="F188" s="77" t="str">
        <f>Angebot!AL188</f>
        <v/>
      </c>
      <c r="G188" s="36" t="str">
        <f t="shared" si="4"/>
        <v/>
      </c>
      <c r="H188" s="59"/>
    </row>
    <row r="189" spans="1:8" ht="15.75" x14ac:dyDescent="0.25">
      <c r="A189" s="75" t="str">
        <f>Angebot!A189</f>
        <v>Universal Tastdimmer UP 1-fach</v>
      </c>
      <c r="B189" s="76" t="str">
        <f>Angebot!B189</f>
        <v>Berker</v>
      </c>
      <c r="C189" s="76" t="str">
        <f>Angebot!C189</f>
        <v>8542 1200</v>
      </c>
      <c r="D189" s="67">
        <f>Angebot!W189</f>
        <v>0</v>
      </c>
      <c r="E189" s="77" t="str">
        <f>Angebot!AH189</f>
        <v/>
      </c>
      <c r="F189" s="77" t="str">
        <f>Angebot!AL189</f>
        <v/>
      </c>
      <c r="G189" s="36" t="str">
        <f t="shared" si="4"/>
        <v/>
      </c>
      <c r="H189" s="59"/>
    </row>
    <row r="190" spans="1:8" ht="15.75" x14ac:dyDescent="0.25">
      <c r="A190" s="75" t="str">
        <f>Angebot!A190</f>
        <v>Universal Tastdimmer UP 2-fach</v>
      </c>
      <c r="B190" s="76" t="str">
        <f>Angebot!B190</f>
        <v>Berker</v>
      </c>
      <c r="C190" s="76" t="str">
        <f>Angebot!C190</f>
        <v>8542 2100</v>
      </c>
      <c r="D190" s="67">
        <f>Angebot!W190</f>
        <v>0</v>
      </c>
      <c r="E190" s="77" t="str">
        <f>Angebot!AH190</f>
        <v/>
      </c>
      <c r="F190" s="77" t="str">
        <f>Angebot!AL190</f>
        <v/>
      </c>
      <c r="G190" s="36" t="str">
        <f t="shared" si="4"/>
        <v/>
      </c>
      <c r="H190" s="59"/>
    </row>
    <row r="191" spans="1:8" ht="15.75" x14ac:dyDescent="0.25">
      <c r="A191" s="75" t="str">
        <f>Angebot!A191</f>
        <v>Bewegungsmelder Unterteil UP</v>
      </c>
      <c r="B191" s="76" t="str">
        <f>Angebot!B191</f>
        <v>Berker</v>
      </c>
      <c r="C191" s="76">
        <f>Angebot!C191</f>
        <v>2906</v>
      </c>
      <c r="D191" s="67">
        <f>Angebot!W191</f>
        <v>0</v>
      </c>
      <c r="E191" s="77" t="str">
        <f>Angebot!AH191</f>
        <v/>
      </c>
      <c r="F191" s="77" t="str">
        <f>Angebot!AL191</f>
        <v/>
      </c>
      <c r="G191" s="36" t="str">
        <f t="shared" si="4"/>
        <v/>
      </c>
      <c r="H191" s="59"/>
    </row>
    <row r="192" spans="1:8" ht="15.75" x14ac:dyDescent="0.25">
      <c r="A192" s="75" t="str">
        <f>Angebot!A192</f>
        <v>Bewegungsmelder Oberteil UP</v>
      </c>
      <c r="B192" s="76" t="str">
        <f>Angebot!B192</f>
        <v>Berker</v>
      </c>
      <c r="C192" s="76" t="str">
        <f>Angebot!C192</f>
        <v>1784 8989</v>
      </c>
      <c r="D192" s="67">
        <f>Angebot!W192</f>
        <v>0</v>
      </c>
      <c r="E192" s="77" t="str">
        <f>Angebot!AH192</f>
        <v/>
      </c>
      <c r="F192" s="77" t="str">
        <f>Angebot!AL192</f>
        <v/>
      </c>
      <c r="G192" s="36" t="str">
        <f t="shared" si="4"/>
        <v/>
      </c>
      <c r="H192" s="59"/>
    </row>
    <row r="193" spans="1:8" ht="15.75" x14ac:dyDescent="0.25">
      <c r="A193" s="75" t="str">
        <f>Angebot!A193</f>
        <v>Rahmen 1-fach</v>
      </c>
      <c r="B193" s="76" t="str">
        <f>Angebot!B193</f>
        <v>Berker</v>
      </c>
      <c r="C193" s="76" t="str">
        <f>Angebot!C193</f>
        <v>1011 8989</v>
      </c>
      <c r="D193" s="67">
        <f>Angebot!W193</f>
        <v>0</v>
      </c>
      <c r="E193" s="77" t="str">
        <f>Angebot!AH193</f>
        <v/>
      </c>
      <c r="F193" s="77" t="str">
        <f>Angebot!AL193</f>
        <v/>
      </c>
      <c r="G193" s="36" t="str">
        <f t="shared" si="4"/>
        <v/>
      </c>
      <c r="H193" s="59"/>
    </row>
    <row r="194" spans="1:8" ht="15.75" x14ac:dyDescent="0.25">
      <c r="A194" s="75" t="str">
        <f>Angebot!A194</f>
        <v>Rahmen 2-fach</v>
      </c>
      <c r="B194" s="76" t="str">
        <f>Angebot!B194</f>
        <v>Berker</v>
      </c>
      <c r="C194" s="76" t="str">
        <f>Angebot!C194</f>
        <v>1012 8989</v>
      </c>
      <c r="D194" s="67">
        <f>Angebot!W194</f>
        <v>0</v>
      </c>
      <c r="E194" s="77" t="str">
        <f>Angebot!AH194</f>
        <v/>
      </c>
      <c r="F194" s="77" t="str">
        <f>Angebot!AL194</f>
        <v/>
      </c>
      <c r="G194" s="36" t="str">
        <f t="shared" si="4"/>
        <v/>
      </c>
      <c r="H194" s="59"/>
    </row>
    <row r="195" spans="1:8" ht="15.75" x14ac:dyDescent="0.25">
      <c r="A195" s="75" t="str">
        <f>Angebot!A195</f>
        <v>Rahmen 3-fach</v>
      </c>
      <c r="B195" s="76" t="str">
        <f>Angebot!B195</f>
        <v>Berker</v>
      </c>
      <c r="C195" s="76" t="str">
        <f>Angebot!C195</f>
        <v>1013 8989</v>
      </c>
      <c r="D195" s="67">
        <f>Angebot!W195</f>
        <v>0</v>
      </c>
      <c r="E195" s="77" t="str">
        <f>Angebot!AH195</f>
        <v/>
      </c>
      <c r="F195" s="77" t="str">
        <f>Angebot!AL195</f>
        <v/>
      </c>
      <c r="G195" s="36" t="str">
        <f t="shared" si="4"/>
        <v/>
      </c>
      <c r="H195" s="59"/>
    </row>
    <row r="196" spans="1:8" ht="15.75" x14ac:dyDescent="0.25">
      <c r="A196" s="75" t="str">
        <f>Angebot!A196</f>
        <v>Rahmen 4-fach</v>
      </c>
      <c r="B196" s="76" t="str">
        <f>Angebot!B196</f>
        <v>Berker</v>
      </c>
      <c r="C196" s="76" t="str">
        <f>Angebot!C196</f>
        <v>1014 8989</v>
      </c>
      <c r="D196" s="67">
        <f>Angebot!W196</f>
        <v>0</v>
      </c>
      <c r="E196" s="77" t="str">
        <f>Angebot!AH196</f>
        <v/>
      </c>
      <c r="F196" s="77" t="str">
        <f>Angebot!AL196</f>
        <v/>
      </c>
      <c r="G196" s="36" t="str">
        <f t="shared" si="4"/>
        <v/>
      </c>
      <c r="H196" s="59"/>
    </row>
    <row r="197" spans="1:8" ht="15.75" x14ac:dyDescent="0.25">
      <c r="A197" s="75" t="str">
        <f>Angebot!A197</f>
        <v>Rahmen 5-fach</v>
      </c>
      <c r="B197" s="76" t="str">
        <f>Angebot!B197</f>
        <v>Berker</v>
      </c>
      <c r="C197" s="76" t="str">
        <f>Angebot!C197</f>
        <v>1015 8989</v>
      </c>
      <c r="D197" s="67">
        <f>Angebot!W197</f>
        <v>0</v>
      </c>
      <c r="E197" s="77" t="str">
        <f>Angebot!AH197</f>
        <v/>
      </c>
      <c r="F197" s="77" t="str">
        <f>Angebot!AL197</f>
        <v/>
      </c>
      <c r="G197" s="36" t="str">
        <f t="shared" si="4"/>
        <v/>
      </c>
      <c r="H197" s="59"/>
    </row>
    <row r="198" spans="1:8" ht="15.75" x14ac:dyDescent="0.25">
      <c r="A198" s="75" t="str">
        <f>Angebot!A198</f>
        <v>Gehäuse AP 1-fach (Für UP Programme)</v>
      </c>
      <c r="B198" s="76" t="str">
        <f>Angebot!B198</f>
        <v>Berker</v>
      </c>
      <c r="C198" s="76" t="str">
        <f>Angebot!C198</f>
        <v>1041 8989</v>
      </c>
      <c r="D198" s="67">
        <f>Angebot!W198</f>
        <v>0</v>
      </c>
      <c r="E198" s="77" t="str">
        <f>Angebot!AH198</f>
        <v/>
      </c>
      <c r="F198" s="77" t="str">
        <f>Angebot!AL198</f>
        <v/>
      </c>
      <c r="G198" s="36" t="str">
        <f t="shared" si="4"/>
        <v/>
      </c>
      <c r="H198" s="59"/>
    </row>
    <row r="199" spans="1:8" ht="15.75" x14ac:dyDescent="0.25">
      <c r="A199" s="75" t="str">
        <f>Angebot!A199</f>
        <v>Gehäuse AP 2-fach (Für UP Programme)</v>
      </c>
      <c r="B199" s="76" t="str">
        <f>Angebot!B199</f>
        <v>Berker</v>
      </c>
      <c r="C199" s="76" t="str">
        <f>Angebot!C199</f>
        <v>1042 8989</v>
      </c>
      <c r="D199" s="67">
        <f>Angebot!W199</f>
        <v>0</v>
      </c>
      <c r="E199" s="77" t="str">
        <f>Angebot!AH199</f>
        <v/>
      </c>
      <c r="F199" s="77" t="str">
        <f>Angebot!AL199</f>
        <v/>
      </c>
      <c r="G199" s="36" t="str">
        <f t="shared" si="4"/>
        <v/>
      </c>
      <c r="H199" s="59"/>
    </row>
    <row r="200" spans="1:8" ht="15.75" x14ac:dyDescent="0.25">
      <c r="A200" s="75" t="str">
        <f>Angebot!A200</f>
        <v>Gehäuse AP 3-fach (Für UP Programme)</v>
      </c>
      <c r="B200" s="76" t="str">
        <f>Angebot!B200</f>
        <v>Berker</v>
      </c>
      <c r="C200" s="76" t="str">
        <f>Angebot!C200</f>
        <v>1043 8989</v>
      </c>
      <c r="D200" s="67">
        <f>Angebot!W200</f>
        <v>0</v>
      </c>
      <c r="E200" s="77" t="str">
        <f>Angebot!AH200</f>
        <v/>
      </c>
      <c r="F200" s="77" t="str">
        <f>Angebot!AL200</f>
        <v/>
      </c>
      <c r="G200" s="36" t="str">
        <f t="shared" si="4"/>
        <v/>
      </c>
      <c r="H200" s="59"/>
    </row>
    <row r="201" spans="1:8" ht="15.75" x14ac:dyDescent="0.25">
      <c r="A201" s="75" t="str">
        <f>Angebot!A201</f>
        <v>Wechsel Schalter AP grau IP55</v>
      </c>
      <c r="B201" s="76" t="str">
        <f>Angebot!B201</f>
        <v>Berker</v>
      </c>
      <c r="C201" s="76" t="str">
        <f>Angebot!C201</f>
        <v>3076 3505</v>
      </c>
      <c r="D201" s="67">
        <f>Angebot!W201</f>
        <v>0</v>
      </c>
      <c r="E201" s="77" t="str">
        <f>Angebot!AH201</f>
        <v/>
      </c>
      <c r="F201" s="77" t="str">
        <f>Angebot!AL201</f>
        <v/>
      </c>
      <c r="G201" s="36" t="str">
        <f t="shared" si="4"/>
        <v/>
      </c>
      <c r="H201" s="59"/>
    </row>
    <row r="202" spans="1:8" ht="15.75" x14ac:dyDescent="0.25">
      <c r="A202" s="75" t="str">
        <f>Angebot!A202</f>
        <v>Serien Schalter AP grau IP55</v>
      </c>
      <c r="B202" s="76" t="str">
        <f>Angebot!B202</f>
        <v>Berker</v>
      </c>
      <c r="C202" s="76" t="str">
        <f>Angebot!C202</f>
        <v>3075 3505</v>
      </c>
      <c r="D202" s="67">
        <f>Angebot!W202</f>
        <v>0</v>
      </c>
      <c r="E202" s="77" t="str">
        <f>Angebot!AH202</f>
        <v/>
      </c>
      <c r="F202" s="77" t="str">
        <f>Angebot!AL202</f>
        <v/>
      </c>
      <c r="G202" s="36" t="str">
        <f t="shared" si="4"/>
        <v/>
      </c>
      <c r="H202" s="59"/>
    </row>
    <row r="203" spans="1:8" ht="15.75" x14ac:dyDescent="0.25">
      <c r="A203" s="75" t="str">
        <f>Angebot!A203</f>
        <v>Kreuz Schalter AP grau IP55</v>
      </c>
      <c r="B203" s="76" t="str">
        <f>Angebot!B203</f>
        <v>Berker</v>
      </c>
      <c r="C203" s="76" t="str">
        <f>Angebot!C203</f>
        <v>3077 3505</v>
      </c>
      <c r="D203" s="67">
        <f>Angebot!W203</f>
        <v>0</v>
      </c>
      <c r="E203" s="77" t="str">
        <f>Angebot!AH203</f>
        <v/>
      </c>
      <c r="F203" s="77" t="str">
        <f>Angebot!AL203</f>
        <v/>
      </c>
      <c r="G203" s="36" t="str">
        <f t="shared" si="4"/>
        <v/>
      </c>
      <c r="H203" s="59"/>
    </row>
    <row r="204" spans="1:8" ht="15.75" x14ac:dyDescent="0.25">
      <c r="A204" s="75" t="str">
        <f>Angebot!A204</f>
        <v>Wechsel Schalter/Steckdose AP mit Klappdeckel grau IP55</v>
      </c>
      <c r="B204" s="76" t="str">
        <f>Angebot!B204</f>
        <v>Berker</v>
      </c>
      <c r="C204" s="76" t="str">
        <f>Angebot!C204</f>
        <v>4780 3515</v>
      </c>
      <c r="D204" s="67">
        <f>Angebot!W204</f>
        <v>0</v>
      </c>
      <c r="E204" s="77" t="str">
        <f>Angebot!AH204</f>
        <v/>
      </c>
      <c r="F204" s="77" t="str">
        <f>Angebot!AL204</f>
        <v/>
      </c>
      <c r="G204" s="36" t="str">
        <f t="shared" si="4"/>
        <v/>
      </c>
      <c r="H204" s="59"/>
    </row>
    <row r="205" spans="1:8" ht="15.75" x14ac:dyDescent="0.25">
      <c r="A205" s="75" t="str">
        <f>Angebot!A205</f>
        <v>Serien Schalter/Steckdose AP mit Klappdeckel grau IP55</v>
      </c>
      <c r="B205" s="76" t="str">
        <f>Angebot!B205</f>
        <v>Berker</v>
      </c>
      <c r="C205" s="76" t="str">
        <f>Angebot!C205</f>
        <v>4790 3515</v>
      </c>
      <c r="D205" s="67">
        <f>Angebot!W205</f>
        <v>0</v>
      </c>
      <c r="E205" s="77" t="str">
        <f>Angebot!AH205</f>
        <v/>
      </c>
      <c r="F205" s="77" t="str">
        <f>Angebot!AL205</f>
        <v/>
      </c>
      <c r="G205" s="36" t="str">
        <f t="shared" si="4"/>
        <v/>
      </c>
      <c r="H205" s="59"/>
    </row>
    <row r="206" spans="1:8" ht="15.75" x14ac:dyDescent="0.25">
      <c r="A206" s="75" t="str">
        <f>Angebot!A206</f>
        <v>Steckdose AP 1-fach mit Klappdeckel grau IP55</v>
      </c>
      <c r="B206" s="76" t="str">
        <f>Angebot!B206</f>
        <v>Berker</v>
      </c>
      <c r="C206" s="76" t="str">
        <f>Angebot!C206</f>
        <v>4740 3515</v>
      </c>
      <c r="D206" s="67">
        <f>Angebot!W206</f>
        <v>0</v>
      </c>
      <c r="E206" s="77" t="str">
        <f>Angebot!AH206</f>
        <v/>
      </c>
      <c r="F206" s="77" t="str">
        <f>Angebot!AL206</f>
        <v/>
      </c>
      <c r="G206" s="36" t="str">
        <f t="shared" si="4"/>
        <v/>
      </c>
      <c r="H206" s="59"/>
    </row>
    <row r="207" spans="1:8" ht="15.75" x14ac:dyDescent="0.25">
      <c r="A207" s="75" t="str">
        <f>Angebot!A207</f>
        <v>Steckdose AP 1-fach mit Klappdeckel erhöhter Berührungsschutz grau IP55</v>
      </c>
      <c r="B207" s="76" t="str">
        <f>Angebot!B207</f>
        <v>Berker</v>
      </c>
      <c r="C207" s="76" t="str">
        <f>Angebot!C207</f>
        <v>4763 3505</v>
      </c>
      <c r="D207" s="67">
        <f>Angebot!W207</f>
        <v>0</v>
      </c>
      <c r="E207" s="77" t="str">
        <f>Angebot!AH207</f>
        <v/>
      </c>
      <c r="F207" s="77" t="str">
        <f>Angebot!AL207</f>
        <v/>
      </c>
      <c r="G207" s="36" t="str">
        <f t="shared" si="4"/>
        <v/>
      </c>
      <c r="H207" s="59"/>
    </row>
    <row r="208" spans="1:8" ht="15.75" x14ac:dyDescent="0.25">
      <c r="A208" s="75" t="str">
        <f>Angebot!A208</f>
        <v>Steckdose AP 2-fach senkrecht mit Klappdeckel grau IP55</v>
      </c>
      <c r="B208" s="76" t="str">
        <f>Angebot!B208</f>
        <v>Berker</v>
      </c>
      <c r="C208" s="76" t="str">
        <f>Angebot!C208</f>
        <v>4770 3525</v>
      </c>
      <c r="D208" s="67">
        <f>Angebot!W208</f>
        <v>0</v>
      </c>
      <c r="E208" s="77" t="str">
        <f>Angebot!AH208</f>
        <v/>
      </c>
      <c r="F208" s="77" t="str">
        <f>Angebot!AL208</f>
        <v/>
      </c>
      <c r="G208" s="36" t="str">
        <f t="shared" si="4"/>
        <v/>
      </c>
      <c r="H208" s="59"/>
    </row>
    <row r="209" spans="1:8" ht="15.75" x14ac:dyDescent="0.25">
      <c r="A209" s="75" t="str">
        <f>Angebot!A209</f>
        <v>Steckdose AP 2-fach waagerecht mit Klappdeckel grau IP55</v>
      </c>
      <c r="B209" s="76" t="str">
        <f>Angebot!B209</f>
        <v>Berker</v>
      </c>
      <c r="C209" s="76" t="str">
        <f>Angebot!C209</f>
        <v>4784 3515</v>
      </c>
      <c r="D209" s="67">
        <f>Angebot!W209</f>
        <v>0</v>
      </c>
      <c r="E209" s="77" t="str">
        <f>Angebot!AH209</f>
        <v/>
      </c>
      <c r="F209" s="77" t="str">
        <f>Angebot!AL209</f>
        <v/>
      </c>
      <c r="G209" s="36" t="str">
        <f t="shared" si="4"/>
        <v/>
      </c>
      <c r="H209" s="59"/>
    </row>
    <row r="210" spans="1:8" ht="15.75" x14ac:dyDescent="0.25">
      <c r="A210" s="75" t="str">
        <f>Angebot!A210</f>
        <v>Steckdose AP 3-fach waagerecht mit Klappdeckel grau IP55</v>
      </c>
      <c r="B210" s="76" t="str">
        <f>Angebot!B210</f>
        <v>Berker</v>
      </c>
      <c r="C210" s="76" t="str">
        <f>Angebot!C210</f>
        <v>4773 3515</v>
      </c>
      <c r="D210" s="67">
        <f>Angebot!W210</f>
        <v>0</v>
      </c>
      <c r="E210" s="77" t="str">
        <f>Angebot!AH210</f>
        <v/>
      </c>
      <c r="F210" s="77" t="str">
        <f>Angebot!AL210</f>
        <v/>
      </c>
      <c r="G210" s="36" t="str">
        <f t="shared" si="4"/>
        <v/>
      </c>
      <c r="H210" s="59"/>
    </row>
    <row r="211" spans="1:8" ht="15.75" x14ac:dyDescent="0.25">
      <c r="A211" s="75" t="str">
        <f>Angebot!A211</f>
        <v>Rahmen 1-fach beleuchtbar weiß 230V AP grau IP55</v>
      </c>
      <c r="B211" s="76" t="str">
        <f>Angebot!B211</f>
        <v>Berker</v>
      </c>
      <c r="C211" s="76" t="str">
        <f>Angebot!C211</f>
        <v>1338 3512</v>
      </c>
      <c r="D211" s="67">
        <f>Angebot!W211</f>
        <v>0</v>
      </c>
      <c r="E211" s="77" t="str">
        <f>Angebot!AH211</f>
        <v/>
      </c>
      <c r="F211" s="77" t="str">
        <f>Angebot!AL211</f>
        <v/>
      </c>
      <c r="G211" s="36" t="str">
        <f t="shared" si="4"/>
        <v/>
      </c>
      <c r="H211" s="59"/>
    </row>
    <row r="212" spans="1:8" ht="15.75" x14ac:dyDescent="0.25">
      <c r="A212" s="75" t="str">
        <f>Angebot!A212</f>
        <v>Rahmen 1-fach beleuchtbar blau 230V AP grau IP55</v>
      </c>
      <c r="B212" s="76" t="str">
        <f>Angebot!B212</f>
        <v>Berker</v>
      </c>
      <c r="C212" s="76" t="str">
        <f>Angebot!C212</f>
        <v>1338 3513</v>
      </c>
      <c r="D212" s="67">
        <f>Angebot!W212</f>
        <v>0</v>
      </c>
      <c r="E212" s="77" t="str">
        <f>Angebot!AH212</f>
        <v/>
      </c>
      <c r="F212" s="77" t="str">
        <f>Angebot!AL212</f>
        <v/>
      </c>
      <c r="G212" s="36" t="str">
        <f t="shared" si="4"/>
        <v/>
      </c>
      <c r="H212" s="59"/>
    </row>
    <row r="213" spans="1:8" ht="15.75" x14ac:dyDescent="0.25">
      <c r="A213" s="75" t="str">
        <f>Angebot!A213</f>
        <v>Rahmen 2-fach senkrecht beleuchtbar weiß 230V AP grau IP55</v>
      </c>
      <c r="B213" s="76" t="str">
        <f>Angebot!B213</f>
        <v>Berker</v>
      </c>
      <c r="C213" s="76" t="str">
        <f>Angebot!C213</f>
        <v>1339 3512</v>
      </c>
      <c r="D213" s="67">
        <f>Angebot!W213</f>
        <v>0</v>
      </c>
      <c r="E213" s="77" t="str">
        <f>Angebot!AH213</f>
        <v/>
      </c>
      <c r="F213" s="77" t="str">
        <f>Angebot!AL213</f>
        <v/>
      </c>
      <c r="G213" s="36" t="str">
        <f t="shared" si="4"/>
        <v/>
      </c>
      <c r="H213" s="59"/>
    </row>
    <row r="214" spans="1:8" ht="15.75" x14ac:dyDescent="0.25">
      <c r="A214" s="75" t="str">
        <f>Angebot!A214</f>
        <v>Rahmen 2-fach senkrecht beleuchtbar blau 230V AP grau IP55</v>
      </c>
      <c r="B214" s="76" t="str">
        <f>Angebot!B214</f>
        <v>Berker</v>
      </c>
      <c r="C214" s="76" t="str">
        <f>Angebot!C214</f>
        <v>1339 3513</v>
      </c>
      <c r="D214" s="67">
        <f>Angebot!W214</f>
        <v>0</v>
      </c>
      <c r="E214" s="77" t="str">
        <f>Angebot!AH214</f>
        <v/>
      </c>
      <c r="F214" s="77" t="str">
        <f>Angebot!AL214</f>
        <v/>
      </c>
      <c r="G214" s="36" t="str">
        <f t="shared" si="4"/>
        <v/>
      </c>
      <c r="H214" s="59"/>
    </row>
    <row r="215" spans="1:8" ht="15.75" x14ac:dyDescent="0.25">
      <c r="A215" s="75" t="str">
        <f>Angebot!A215</f>
        <v>CEE Steckdose AP 16A Federklemme</v>
      </c>
      <c r="B215" s="76" t="str">
        <f>Angebot!B215</f>
        <v>Mennekes</v>
      </c>
      <c r="C215" s="76">
        <f>Angebot!C215</f>
        <v>31</v>
      </c>
      <c r="D215" s="67">
        <f>Angebot!W215</f>
        <v>0</v>
      </c>
      <c r="E215" s="77" t="str">
        <f>Angebot!AH215</f>
        <v/>
      </c>
      <c r="F215" s="77" t="str">
        <f>Angebot!AL215</f>
        <v/>
      </c>
      <c r="G215" s="36" t="str">
        <f t="shared" si="4"/>
        <v/>
      </c>
      <c r="H215" s="59"/>
    </row>
    <row r="216" spans="1:8" ht="15.75" x14ac:dyDescent="0.25">
      <c r="A216" s="75" t="str">
        <f>Angebot!A216</f>
        <v>CEE Steckdose AP 32A Federklemme</v>
      </c>
      <c r="B216" s="76" t="str">
        <f>Angebot!B216</f>
        <v>Mennekes</v>
      </c>
      <c r="C216" s="76">
        <f>Angebot!C216</f>
        <v>32</v>
      </c>
      <c r="D216" s="67">
        <f>Angebot!W216</f>
        <v>0</v>
      </c>
      <c r="E216" s="77" t="str">
        <f>Angebot!AH216</f>
        <v/>
      </c>
      <c r="F216" s="77" t="str">
        <f>Angebot!AL216</f>
        <v/>
      </c>
      <c r="G216" s="36" t="str">
        <f t="shared" si="4"/>
        <v/>
      </c>
      <c r="H216" s="59"/>
    </row>
    <row r="217" spans="1:8" ht="15.75" x14ac:dyDescent="0.25">
      <c r="A217" s="75" t="str">
        <f>Angebot!A217</f>
        <v>Wippschalter Aus/Wechsel</v>
      </c>
      <c r="B217" s="76" t="str">
        <f>Angebot!B217</f>
        <v>Berker</v>
      </c>
      <c r="C217" s="76" t="str">
        <f>Angebot!C217</f>
        <v>1620 8989</v>
      </c>
      <c r="D217" s="67">
        <f>Angebot!W217</f>
        <v>0</v>
      </c>
      <c r="E217" s="77" t="str">
        <f>Angebot!AH217</f>
        <v/>
      </c>
      <c r="F217" s="77" t="str">
        <f>Angebot!AL217</f>
        <v/>
      </c>
      <c r="G217" s="36" t="str">
        <f t="shared" si="4"/>
        <v/>
      </c>
      <c r="H217" s="59"/>
    </row>
    <row r="218" spans="1:8" ht="15.75" x14ac:dyDescent="0.25">
      <c r="A218" s="75" t="str">
        <f>Angebot!A218</f>
        <v>Wippschalter Serien</v>
      </c>
      <c r="B218" s="76" t="str">
        <f>Angebot!B218</f>
        <v>Berker</v>
      </c>
      <c r="C218" s="76" t="str">
        <f>Angebot!C218</f>
        <v>1623 8989</v>
      </c>
      <c r="D218" s="67">
        <f>Angebot!W218</f>
        <v>0</v>
      </c>
      <c r="E218" s="77" t="str">
        <f>Angebot!AH218</f>
        <v/>
      </c>
      <c r="F218" s="77" t="str">
        <f>Angebot!AL218</f>
        <v/>
      </c>
      <c r="G218" s="36" t="str">
        <f t="shared" si="4"/>
        <v/>
      </c>
      <c r="H218" s="59"/>
    </row>
    <row r="219" spans="1:8" ht="15.75" x14ac:dyDescent="0.25">
      <c r="A219" s="75" t="str">
        <f>Angebot!A219</f>
        <v>Wippschalter Jalousie (1 Jalousie ansteuerbar)</v>
      </c>
      <c r="B219" s="76" t="str">
        <f>Angebot!B219</f>
        <v>Berker</v>
      </c>
      <c r="C219" s="76" t="str">
        <f>Angebot!C219</f>
        <v>1625 8989</v>
      </c>
      <c r="D219" s="67">
        <f>Angebot!W219</f>
        <v>0</v>
      </c>
      <c r="E219" s="77" t="str">
        <f>Angebot!AH219</f>
        <v/>
      </c>
      <c r="F219" s="77" t="str">
        <f>Angebot!AL219</f>
        <v/>
      </c>
      <c r="G219" s="36" t="str">
        <f t="shared" si="4"/>
        <v/>
      </c>
      <c r="H219" s="59"/>
    </row>
    <row r="220" spans="1:8" ht="15.75" x14ac:dyDescent="0.25">
      <c r="A220" s="75" t="str">
        <f>Angebot!A220</f>
        <v>Wippschalter 2-fach Jalousie (2 Jalousie ansteuerbar)</v>
      </c>
      <c r="B220" s="76" t="str">
        <f>Angebot!B220</f>
        <v>Berker</v>
      </c>
      <c r="C220" s="76" t="str">
        <f>Angebot!C220</f>
        <v>1644 8989</v>
      </c>
      <c r="D220" s="67">
        <f>Angebot!W220</f>
        <v>0</v>
      </c>
      <c r="E220" s="77" t="str">
        <f>Angebot!AH220</f>
        <v/>
      </c>
      <c r="F220" s="77" t="str">
        <f>Angebot!AL220</f>
        <v/>
      </c>
      <c r="G220" s="36" t="str">
        <f t="shared" si="4"/>
        <v/>
      </c>
      <c r="H220" s="59"/>
    </row>
    <row r="221" spans="1:8" ht="15.75" x14ac:dyDescent="0.25">
      <c r="A221" s="75" t="str">
        <f>Angebot!A221</f>
        <v>Glimmagregat mit N-Klemme</v>
      </c>
      <c r="B221" s="76" t="str">
        <f>Angebot!B221</f>
        <v>Berker</v>
      </c>
      <c r="C221" s="76">
        <f>Angebot!C221</f>
        <v>1675</v>
      </c>
      <c r="D221" s="67">
        <f>Angebot!W221</f>
        <v>0</v>
      </c>
      <c r="E221" s="77" t="str">
        <f>Angebot!AH221</f>
        <v/>
      </c>
      <c r="F221" s="77" t="str">
        <f>Angebot!AL221</f>
        <v/>
      </c>
      <c r="G221" s="36" t="str">
        <f t="shared" si="4"/>
        <v/>
      </c>
      <c r="H221" s="59"/>
    </row>
    <row r="222" spans="1:8" ht="15.75" x14ac:dyDescent="0.25">
      <c r="A222" s="75" t="str">
        <f>Angebot!A222</f>
        <v>Wippe mit Linse</v>
      </c>
      <c r="B222" s="76" t="str">
        <f>Angebot!B222</f>
        <v>Berker</v>
      </c>
      <c r="C222" s="76" t="str">
        <f>Angebot!C222</f>
        <v>1621 8989</v>
      </c>
      <c r="D222" s="67">
        <f>Angebot!W222</f>
        <v>0</v>
      </c>
      <c r="E222" s="77" t="str">
        <f>Angebot!AH222</f>
        <v/>
      </c>
      <c r="F222" s="77" t="str">
        <f>Angebot!AL222</f>
        <v/>
      </c>
      <c r="G222" s="36" t="str">
        <f t="shared" si="4"/>
        <v/>
      </c>
      <c r="H222" s="59"/>
    </row>
    <row r="223" spans="1:8" ht="15.75" x14ac:dyDescent="0.25">
      <c r="A223" s="75" t="str">
        <f>Angebot!A223</f>
        <v>Wippe mit Aufdruck "Heizung Notschalter"</v>
      </c>
      <c r="B223" s="76" t="str">
        <f>Angebot!B223</f>
        <v>Berker</v>
      </c>
      <c r="C223" s="76" t="str">
        <f>Angebot!C223</f>
        <v>1621 8902</v>
      </c>
      <c r="D223" s="67">
        <f>Angebot!W223</f>
        <v>0</v>
      </c>
      <c r="E223" s="77" t="str">
        <f>Angebot!AH223</f>
        <v/>
      </c>
      <c r="F223" s="77" t="str">
        <f>Angebot!AL223</f>
        <v/>
      </c>
      <c r="G223" s="36" t="str">
        <f t="shared" si="4"/>
        <v/>
      </c>
      <c r="H223" s="59"/>
    </row>
    <row r="224" spans="1:8" ht="15.75" x14ac:dyDescent="0.25">
      <c r="A224" s="75" t="str">
        <f>Angebot!A224</f>
        <v>Zentralstück für Drehdimmer</v>
      </c>
      <c r="B224" s="76" t="str">
        <f>Angebot!B224</f>
        <v>Berker</v>
      </c>
      <c r="C224" s="76">
        <f>Angebot!C224</f>
        <v>11378989</v>
      </c>
      <c r="D224" s="67">
        <f>Angebot!W224</f>
        <v>0</v>
      </c>
      <c r="E224" s="77" t="str">
        <f>Angebot!AH224</f>
        <v/>
      </c>
      <c r="F224" s="77" t="str">
        <f>Angebot!AL224</f>
        <v/>
      </c>
      <c r="G224" s="36" t="str">
        <f t="shared" si="4"/>
        <v/>
      </c>
      <c r="H224" s="59"/>
    </row>
    <row r="225" spans="1:8" ht="15.75" x14ac:dyDescent="0.25">
      <c r="A225" s="75" t="str">
        <f>Angebot!A225</f>
        <v>Taste 1-fach für Universal Tastdimmer 1-fach</v>
      </c>
      <c r="B225" s="76" t="str">
        <f>Angebot!B225</f>
        <v>Berker</v>
      </c>
      <c r="C225" s="76">
        <f>Angebot!C225</f>
        <v>85141189</v>
      </c>
      <c r="D225" s="67">
        <f>Angebot!W225</f>
        <v>0</v>
      </c>
      <c r="E225" s="77" t="str">
        <f>Angebot!AH225</f>
        <v/>
      </c>
      <c r="F225" s="77" t="str">
        <f>Angebot!AL225</f>
        <v/>
      </c>
      <c r="G225" s="36" t="str">
        <f t="shared" si="4"/>
        <v/>
      </c>
      <c r="H225" s="59"/>
    </row>
    <row r="226" spans="1:8" ht="15.75" x14ac:dyDescent="0.25">
      <c r="A226" s="75" t="str">
        <f>Angebot!A226</f>
        <v>Taste 1-fach für Universal Tastdimmer 2-fach</v>
      </c>
      <c r="B226" s="76" t="str">
        <f>Angebot!B226</f>
        <v>Berker</v>
      </c>
      <c r="C226" s="76">
        <f>Angebot!C226</f>
        <v>85142189</v>
      </c>
      <c r="D226" s="67">
        <f>Angebot!W226</f>
        <v>0</v>
      </c>
      <c r="E226" s="77" t="str">
        <f>Angebot!AH226</f>
        <v/>
      </c>
      <c r="F226" s="77" t="str">
        <f>Angebot!AL226</f>
        <v/>
      </c>
      <c r="G226" s="36" t="str">
        <f t="shared" si="4"/>
        <v/>
      </c>
      <c r="H226" s="59"/>
    </row>
    <row r="227" spans="1:8" ht="15.75" x14ac:dyDescent="0.25">
      <c r="A227" s="75" t="str">
        <f>Angebot!A227</f>
        <v>Wächtersensor 180 Komfort 1,1m</v>
      </c>
      <c r="B227" s="76" t="str">
        <f>Angebot!B227</f>
        <v>Berker</v>
      </c>
      <c r="C227" s="76" t="str">
        <f>Angebot!C227</f>
        <v>1784 8989</v>
      </c>
      <c r="D227" s="67">
        <f>Angebot!W227</f>
        <v>0</v>
      </c>
      <c r="E227" s="77" t="str">
        <f>Angebot!AH227</f>
        <v/>
      </c>
      <c r="F227" s="77" t="str">
        <f>Angebot!AL227</f>
        <v/>
      </c>
      <c r="G227" s="36" t="str">
        <f t="shared" si="4"/>
        <v/>
      </c>
      <c r="H227" s="59"/>
    </row>
    <row r="228" spans="1:8" ht="15.75" x14ac:dyDescent="0.25">
      <c r="A228" s="75" t="str">
        <f>Angebot!A228</f>
        <v>Wächtersensor 180 Komfort 2,2m mit Handsender</v>
      </c>
      <c r="B228" s="76" t="str">
        <f>Angebot!B228</f>
        <v>Berker</v>
      </c>
      <c r="C228" s="76" t="str">
        <f>Angebot!C228</f>
        <v>1789 8989</v>
      </c>
      <c r="D228" s="67">
        <f>Angebot!W228</f>
        <v>0</v>
      </c>
      <c r="E228" s="77" t="str">
        <f>Angebot!AH228</f>
        <v/>
      </c>
      <c r="F228" s="77" t="str">
        <f>Angebot!AL228</f>
        <v/>
      </c>
      <c r="G228" s="36" t="str">
        <f t="shared" ref="G228:G291" si="5">IF(OR(B228="gelb",D228&gt;0,H228="x",H228&gt;0.1),"x","")</f>
        <v/>
      </c>
      <c r="H228" s="59"/>
    </row>
    <row r="229" spans="1:8" ht="15.75" x14ac:dyDescent="0.25">
      <c r="A229" s="75" t="str">
        <f>Angebot!A229</f>
        <v>BLC Relais Schalteinsatz</v>
      </c>
      <c r="B229" s="76" t="str">
        <f>Angebot!B229</f>
        <v>Berker</v>
      </c>
      <c r="C229" s="76" t="str">
        <f>Angebot!C229</f>
        <v xml:space="preserve"> </v>
      </c>
      <c r="D229" s="67">
        <f>Angebot!W229</f>
        <v>0</v>
      </c>
      <c r="E229" s="77" t="str">
        <f>Angebot!AH229</f>
        <v/>
      </c>
      <c r="F229" s="77" t="str">
        <f>Angebot!AL229</f>
        <v/>
      </c>
      <c r="G229" s="36" t="str">
        <f t="shared" si="5"/>
        <v/>
      </c>
      <c r="H229" s="59"/>
    </row>
    <row r="230" spans="1:8" ht="15.75" x14ac:dyDescent="0.25">
      <c r="A230" s="75" t="str">
        <f>Angebot!A230</f>
        <v>Schuko-Steckdose UP IP44 Schuko (Kombinierbar) erhöhter Berührungsschutz K.5 Edelstahl</v>
      </c>
      <c r="B230" s="76" t="str">
        <f>Angebot!B230</f>
        <v>Berker</v>
      </c>
      <c r="C230" s="76" t="str">
        <f>Angebot!C230</f>
        <v>4751 7204</v>
      </c>
      <c r="D230" s="67">
        <f>Angebot!W230</f>
        <v>0</v>
      </c>
      <c r="E230" s="77" t="str">
        <f>Angebot!AH230</f>
        <v/>
      </c>
      <c r="F230" s="77" t="str">
        <f>Angebot!AL230</f>
        <v/>
      </c>
      <c r="G230" s="36" t="str">
        <f t="shared" si="5"/>
        <v/>
      </c>
      <c r="H230" s="59"/>
    </row>
    <row r="231" spans="1:8" ht="15.75" x14ac:dyDescent="0.25">
      <c r="A231" s="75" t="str">
        <f>Angebot!A231</f>
        <v>Rahmen 1-fach IP44 K.5 Edelstahl</v>
      </c>
      <c r="B231" s="76" t="str">
        <f>Angebot!B231</f>
        <v>Berker</v>
      </c>
      <c r="C231" s="76" t="str">
        <f>Angebot!C231</f>
        <v>1313 7004</v>
      </c>
      <c r="D231" s="67">
        <f>Angebot!W231</f>
        <v>0</v>
      </c>
      <c r="E231" s="77" t="str">
        <f>Angebot!AH231</f>
        <v/>
      </c>
      <c r="F231" s="77" t="str">
        <f>Angebot!AL231</f>
        <v/>
      </c>
      <c r="G231" s="36" t="str">
        <f t="shared" si="5"/>
        <v/>
      </c>
      <c r="H231" s="59"/>
    </row>
    <row r="232" spans="1:8" ht="15.75" x14ac:dyDescent="0.25">
      <c r="A232" s="75" t="str">
        <f>Angebot!A232</f>
        <v>Dichtungsset für Steckdosen</v>
      </c>
      <c r="B232" s="76" t="str">
        <f>Angebot!B232</f>
        <v>Berker</v>
      </c>
      <c r="C232" s="76" t="str">
        <f>Angebot!C232</f>
        <v>1010 7200</v>
      </c>
      <c r="D232" s="67">
        <f>Angebot!W232</f>
        <v>0</v>
      </c>
      <c r="E232" s="77" t="str">
        <f>Angebot!AH232</f>
        <v/>
      </c>
      <c r="F232" s="77" t="str">
        <f>Angebot!AL232</f>
        <v/>
      </c>
      <c r="G232" s="36" t="str">
        <f t="shared" si="5"/>
        <v/>
      </c>
      <c r="H232" s="59"/>
    </row>
    <row r="233" spans="1:8" ht="15.75" x14ac:dyDescent="0.25">
      <c r="A233" s="75" t="str">
        <f>Angebot!A233</f>
        <v>Dichtungsset für Schalter</v>
      </c>
      <c r="B233" s="76" t="str">
        <f>Angebot!B233</f>
        <v>Berker</v>
      </c>
      <c r="C233" s="76" t="str">
        <f>Angebot!C233</f>
        <v>1010 7100</v>
      </c>
      <c r="D233" s="67">
        <f>Angebot!W233</f>
        <v>0</v>
      </c>
      <c r="E233" s="77" t="str">
        <f>Angebot!AH233</f>
        <v/>
      </c>
      <c r="F233" s="77" t="str">
        <f>Angebot!AL233</f>
        <v/>
      </c>
      <c r="G233" s="36" t="str">
        <f t="shared" si="5"/>
        <v/>
      </c>
      <c r="H233" s="59"/>
    </row>
    <row r="234" spans="1:8" ht="15.75" x14ac:dyDescent="0.25">
      <c r="A234" s="75" t="str">
        <f>Angebot!A234</f>
        <v>Blindverschluss</v>
      </c>
      <c r="B234" s="76" t="str">
        <f>Angebot!B234</f>
        <v>Berker</v>
      </c>
      <c r="C234" s="76" t="str">
        <f>Angebot!C234</f>
        <v>67 1009 8989</v>
      </c>
      <c r="D234" s="67">
        <f>Angebot!W234</f>
        <v>0</v>
      </c>
      <c r="E234" s="77" t="str">
        <f>Angebot!AH234</f>
        <v/>
      </c>
      <c r="F234" s="77" t="str">
        <f>Angebot!AL234</f>
        <v/>
      </c>
      <c r="G234" s="36" t="str">
        <f t="shared" si="5"/>
        <v/>
      </c>
      <c r="H234" s="59"/>
    </row>
    <row r="235" spans="1:8" ht="15.75" x14ac:dyDescent="0.25">
      <c r="A235" s="75" t="str">
        <f>Angebot!A235</f>
        <v>Kabelauslass Unterteil</v>
      </c>
      <c r="B235" s="76" t="str">
        <f>Angebot!B235</f>
        <v>Berker</v>
      </c>
      <c r="C235" s="76">
        <f>Angebot!C235</f>
        <v>4470</v>
      </c>
      <c r="D235" s="67">
        <f>Angebot!W235</f>
        <v>0</v>
      </c>
      <c r="E235" s="77" t="str">
        <f>Angebot!AH235</f>
        <v/>
      </c>
      <c r="F235" s="77" t="str">
        <f>Angebot!AL235</f>
        <v/>
      </c>
      <c r="G235" s="36" t="str">
        <f t="shared" si="5"/>
        <v/>
      </c>
      <c r="H235" s="59"/>
    </row>
    <row r="236" spans="1:8" ht="15.75" x14ac:dyDescent="0.25">
      <c r="A236" s="75" t="str">
        <f>Angebot!A236</f>
        <v>Kabelauslass Oberteil</v>
      </c>
      <c r="B236" s="76" t="str">
        <f>Angebot!B236</f>
        <v>Berker</v>
      </c>
      <c r="C236" s="76" t="str">
        <f>Angebot!C236</f>
        <v>1019 8989</v>
      </c>
      <c r="D236" s="67">
        <f>Angebot!W236</f>
        <v>0</v>
      </c>
      <c r="E236" s="77" t="str">
        <f>Angebot!AH236</f>
        <v/>
      </c>
      <c r="F236" s="77" t="str">
        <f>Angebot!AL236</f>
        <v/>
      </c>
      <c r="G236" s="36" t="str">
        <f t="shared" si="5"/>
        <v/>
      </c>
      <c r="H236" s="59"/>
    </row>
    <row r="237" spans="1:8" ht="15.75" x14ac:dyDescent="0.25">
      <c r="A237" s="75" t="str">
        <f>Angebot!A237</f>
        <v>LED Orientierungslicht</v>
      </c>
      <c r="B237" s="76" t="str">
        <f>Angebot!B237</f>
        <v>Berker</v>
      </c>
      <c r="C237" s="76">
        <f>Angebot!C237</f>
        <v>2951</v>
      </c>
      <c r="D237" s="67">
        <f>Angebot!W237</f>
        <v>0</v>
      </c>
      <c r="E237" s="77" t="str">
        <f>Angebot!AH237</f>
        <v/>
      </c>
      <c r="F237" s="77" t="str">
        <f>Angebot!AL237</f>
        <v/>
      </c>
      <c r="G237" s="36" t="str">
        <f t="shared" si="5"/>
        <v/>
      </c>
      <c r="H237" s="59"/>
    </row>
    <row r="238" spans="1:8" ht="15.75" x14ac:dyDescent="0.25">
      <c r="A238" s="75" t="str">
        <f>Angebot!A238</f>
        <v>Haube für LED Orientierungslicht</v>
      </c>
      <c r="B238" s="76" t="str">
        <f>Angebot!B238</f>
        <v>Berker</v>
      </c>
      <c r="C238" s="76" t="str">
        <f>Angebot!C238</f>
        <v>1248 1900</v>
      </c>
      <c r="D238" s="67">
        <f>Angebot!W238</f>
        <v>0</v>
      </c>
      <c r="E238" s="77" t="str">
        <f>Angebot!AH238</f>
        <v/>
      </c>
      <c r="F238" s="77" t="str">
        <f>Angebot!AL238</f>
        <v/>
      </c>
      <c r="G238" s="36" t="str">
        <f t="shared" si="5"/>
        <v/>
      </c>
      <c r="H238" s="59"/>
    </row>
    <row r="239" spans="1:8" ht="15.75" x14ac:dyDescent="0.25">
      <c r="A239" s="75" t="str">
        <f>Angebot!A239</f>
        <v>Stellantrieb 230V (Fußbodenheizung)</v>
      </c>
      <c r="B239" s="76" t="str">
        <f>Angebot!B239</f>
        <v>Berker</v>
      </c>
      <c r="C239" s="76" t="str">
        <f>Angebot!C239</f>
        <v>7590 0076</v>
      </c>
      <c r="D239" s="67">
        <f>Angebot!W239</f>
        <v>0</v>
      </c>
      <c r="E239" s="77" t="str">
        <f>Angebot!AH239</f>
        <v/>
      </c>
      <c r="F239" s="77" t="str">
        <f>Angebot!AL239</f>
        <v/>
      </c>
      <c r="G239" s="36" t="str">
        <f t="shared" si="5"/>
        <v/>
      </c>
      <c r="H239" s="59"/>
    </row>
    <row r="240" spans="1:8" ht="15.75" x14ac:dyDescent="0.25">
      <c r="A240" s="75" t="str">
        <f>Angebot!A240</f>
        <v>Ventiladapter für Stellantrieb 230V</v>
      </c>
      <c r="B240" s="76" t="str">
        <f>Angebot!B240</f>
        <v>Berker</v>
      </c>
      <c r="C240" s="76" t="str">
        <f>Angebot!C240</f>
        <v xml:space="preserve"> </v>
      </c>
      <c r="D240" s="67">
        <f>Angebot!W240</f>
        <v>0</v>
      </c>
      <c r="E240" s="77" t="str">
        <f>Angebot!AH240</f>
        <v/>
      </c>
      <c r="F240" s="77" t="str">
        <f>Angebot!AL240</f>
        <v/>
      </c>
      <c r="G240" s="36" t="str">
        <f t="shared" si="5"/>
        <v/>
      </c>
      <c r="H240" s="59"/>
    </row>
    <row r="241" spans="1:8" ht="15.75" x14ac:dyDescent="0.25">
      <c r="A241" s="75" t="str">
        <f>Angebot!A241</f>
        <v>Rauchmelder Batteriebetrieb mit 2-Draht Vernetzung polarweiß</v>
      </c>
      <c r="B241" s="76" t="str">
        <f>Angebot!B241</f>
        <v>Merten</v>
      </c>
      <c r="C241" s="76">
        <f>Angebot!C241</f>
        <v>548019</v>
      </c>
      <c r="D241" s="67">
        <f>Angebot!W241</f>
        <v>0</v>
      </c>
      <c r="E241" s="77" t="str">
        <f>Angebot!AH241</f>
        <v/>
      </c>
      <c r="F241" s="77" t="str">
        <f>Angebot!AL241</f>
        <v/>
      </c>
      <c r="G241" s="36" t="str">
        <f t="shared" si="5"/>
        <v/>
      </c>
      <c r="H241" s="59"/>
    </row>
    <row r="242" spans="1:8" ht="15.75" x14ac:dyDescent="0.25">
      <c r="A242" s="75" t="str">
        <f>Angebot!A242</f>
        <v>Rauchmelder Batteriebetrieb ohne Vernetzung Dauer 10 Jahre polarweiß</v>
      </c>
      <c r="B242" s="76" t="str">
        <f>Angebot!B242</f>
        <v>Merten</v>
      </c>
      <c r="C242" s="76">
        <f>Angebot!C242</f>
        <v>547119</v>
      </c>
      <c r="D242" s="67">
        <f>Angebot!W242</f>
        <v>0</v>
      </c>
      <c r="E242" s="77" t="str">
        <f>Angebot!AH242</f>
        <v/>
      </c>
      <c r="F242" s="77" t="str">
        <f>Angebot!AL242</f>
        <v/>
      </c>
      <c r="G242" s="36" t="str">
        <f t="shared" si="5"/>
        <v/>
      </c>
      <c r="H242" s="59"/>
    </row>
    <row r="243" spans="1:8" ht="15.75" x14ac:dyDescent="0.25">
      <c r="A243" s="75" t="str">
        <f>Angebot!A243</f>
        <v>Rauchmelder 230V ohne Vernetzung polarweiß</v>
      </c>
      <c r="B243" s="76" t="str">
        <f>Angebot!B243</f>
        <v>Merten</v>
      </c>
      <c r="C243" s="76">
        <f>Angebot!C243</f>
        <v>547519</v>
      </c>
      <c r="D243" s="67">
        <f>Angebot!W243</f>
        <v>0</v>
      </c>
      <c r="E243" s="77" t="str">
        <f>Angebot!AH243</f>
        <v/>
      </c>
      <c r="F243" s="77" t="str">
        <f>Angebot!AL243</f>
        <v/>
      </c>
      <c r="G243" s="36" t="str">
        <f t="shared" si="5"/>
        <v/>
      </c>
      <c r="H243" s="59"/>
    </row>
    <row r="244" spans="1:8" ht="15.75" x14ac:dyDescent="0.25">
      <c r="A244" s="75" t="str">
        <f>Angebot!A244</f>
        <v>Rauchmelder 230V mit 3-Draht Vernetzung polarweiß</v>
      </c>
      <c r="B244" s="76" t="str">
        <f>Angebot!B244</f>
        <v>Merten</v>
      </c>
      <c r="C244" s="76">
        <f>Angebot!C244</f>
        <v>548519</v>
      </c>
      <c r="D244" s="67">
        <f>Angebot!W244</f>
        <v>0</v>
      </c>
      <c r="E244" s="77" t="str">
        <f>Angebot!AH244</f>
        <v/>
      </c>
      <c r="F244" s="77" t="str">
        <f>Angebot!AL244</f>
        <v/>
      </c>
      <c r="G244" s="36" t="str">
        <f t="shared" si="5"/>
        <v/>
      </c>
      <c r="H244" s="59"/>
    </row>
    <row r="245" spans="1:8" ht="15.75" x14ac:dyDescent="0.25">
      <c r="A245" s="75" t="str">
        <f>Angebot!A245</f>
        <v>Systemrelais für Rauchmelder (Externer Kontakt)</v>
      </c>
      <c r="B245" s="76" t="str">
        <f>Angebot!B245</f>
        <v>Merten</v>
      </c>
      <c r="C245" s="76">
        <f>Angebot!C245</f>
        <v>548001</v>
      </c>
      <c r="D245" s="67">
        <f>Angebot!W245</f>
        <v>0</v>
      </c>
      <c r="E245" s="77" t="str">
        <f>Angebot!AH245</f>
        <v/>
      </c>
      <c r="F245" s="77" t="str">
        <f>Angebot!AL245</f>
        <v/>
      </c>
      <c r="G245" s="36" t="str">
        <f t="shared" si="5"/>
        <v/>
      </c>
      <c r="H245" s="59"/>
    </row>
    <row r="246" spans="1:8" ht="15.75" x14ac:dyDescent="0.25">
      <c r="A246" s="75" t="str">
        <f>Angebot!A246</f>
        <v>Herdanschlussdose UP</v>
      </c>
      <c r="B246" s="76" t="str">
        <f>Angebot!B246</f>
        <v>Merten</v>
      </c>
      <c r="C246" s="76">
        <f>Angebot!C246</f>
        <v>520427</v>
      </c>
      <c r="D246" s="67">
        <f>Angebot!W246</f>
        <v>0</v>
      </c>
      <c r="E246" s="77" t="str">
        <f>Angebot!AH246</f>
        <v/>
      </c>
      <c r="F246" s="77" t="str">
        <f>Angebot!AL246</f>
        <v/>
      </c>
      <c r="G246" s="36" t="str">
        <f t="shared" si="5"/>
        <v/>
      </c>
      <c r="H246" s="59"/>
    </row>
    <row r="247" spans="1:8" ht="15.75" x14ac:dyDescent="0.25">
      <c r="A247" s="75" t="str">
        <f>Angebot!A247</f>
        <v>Herdanschlussdose UP+AP</v>
      </c>
      <c r="B247" s="76" t="str">
        <f>Angebot!B247</f>
        <v>Merten</v>
      </c>
      <c r="C247" s="76">
        <f>Angebot!C247</f>
        <v>520619</v>
      </c>
      <c r="D247" s="67">
        <f>Angebot!W247</f>
        <v>0</v>
      </c>
      <c r="E247" s="77" t="str">
        <f>Angebot!AH247</f>
        <v/>
      </c>
      <c r="F247" s="77" t="str">
        <f>Angebot!AL247</f>
        <v/>
      </c>
      <c r="G247" s="36" t="str">
        <f t="shared" si="5"/>
        <v/>
      </c>
      <c r="H247" s="59"/>
    </row>
    <row r="248" spans="1:8" ht="15.75" x14ac:dyDescent="0.25">
      <c r="A248" s="75" t="str">
        <f>Angebot!A248</f>
        <v>Bewegungsmelder AP weiss IP44 mit Fernbedienung</v>
      </c>
      <c r="B248" s="76" t="str">
        <f>Angebot!B248</f>
        <v>Steinel</v>
      </c>
      <c r="C248" s="76" t="str">
        <f>Angebot!C248</f>
        <v>sensIQWS</v>
      </c>
      <c r="D248" s="67">
        <f>Angebot!W248</f>
        <v>0</v>
      </c>
      <c r="E248" s="77" t="str">
        <f>Angebot!AH248</f>
        <v/>
      </c>
      <c r="F248" s="77" t="str">
        <f>Angebot!AL248</f>
        <v/>
      </c>
      <c r="G248" s="36" t="str">
        <f t="shared" si="5"/>
        <v/>
      </c>
      <c r="H248" s="59"/>
    </row>
    <row r="249" spans="1:8" ht="15.75" x14ac:dyDescent="0.25">
      <c r="A249" s="75" t="str">
        <f>Angebot!A249</f>
        <v>LED Strahler mit Bewegungsmelder schwarz IP44</v>
      </c>
      <c r="B249" s="76" t="str">
        <f>Angebot!B249</f>
        <v>Steinel</v>
      </c>
      <c r="C249" s="76" t="str">
        <f>Angebot!C249</f>
        <v>003661</v>
      </c>
      <c r="D249" s="67">
        <f>Angebot!W249</f>
        <v>0</v>
      </c>
      <c r="E249" s="77" t="str">
        <f>Angebot!AH249</f>
        <v/>
      </c>
      <c r="F249" s="77" t="str">
        <f>Angebot!AL249</f>
        <v/>
      </c>
      <c r="G249" s="36" t="str">
        <f t="shared" si="5"/>
        <v/>
      </c>
      <c r="H249" s="59"/>
    </row>
    <row r="250" spans="1:8" ht="15.75" x14ac:dyDescent="0.25">
      <c r="A250" s="75" t="str">
        <f>Angebot!A250</f>
        <v>LED Strahler mit Bewegungsmelder weiss IP44</v>
      </c>
      <c r="B250" s="76" t="str">
        <f>Angebot!B250</f>
        <v>Steinel</v>
      </c>
      <c r="C250" s="76" t="str">
        <f>Angebot!C250</f>
        <v>002695</v>
      </c>
      <c r="D250" s="67">
        <f>Angebot!W250</f>
        <v>0</v>
      </c>
      <c r="E250" s="77" t="str">
        <f>Angebot!AH250</f>
        <v/>
      </c>
      <c r="F250" s="77" t="str">
        <f>Angebot!AL250</f>
        <v/>
      </c>
      <c r="G250" s="36" t="str">
        <f t="shared" si="5"/>
        <v/>
      </c>
      <c r="H250" s="59"/>
    </row>
    <row r="251" spans="1:8" ht="15.75" x14ac:dyDescent="0.25">
      <c r="A251" s="75" t="str">
        <f>Angebot!A251</f>
        <v>Lüfter</v>
      </c>
      <c r="B251" s="76" t="str">
        <f>Angebot!B251</f>
        <v>Maico</v>
      </c>
      <c r="C251" s="76" t="str">
        <f>Angebot!C251</f>
        <v>ECA100IPRO</v>
      </c>
      <c r="D251" s="67">
        <f>Angebot!W251</f>
        <v>0</v>
      </c>
      <c r="E251" s="77" t="str">
        <f>Angebot!AH251</f>
        <v/>
      </c>
      <c r="F251" s="77" t="str">
        <f>Angebot!AL251</f>
        <v/>
      </c>
      <c r="G251" s="36" t="str">
        <f t="shared" si="5"/>
        <v/>
      </c>
      <c r="H251" s="59"/>
    </row>
    <row r="252" spans="1:8" ht="15.75" x14ac:dyDescent="0.25">
      <c r="A252" s="75" t="str">
        <f>Angebot!A252</f>
        <v>Schwachstrom Installationsgeräte</v>
      </c>
      <c r="B252" s="76" t="str">
        <f>Angebot!B252</f>
        <v>gelb</v>
      </c>
      <c r="C252" s="76">
        <f>Angebot!C252</f>
        <v>0</v>
      </c>
      <c r="D252" s="67">
        <f>Angebot!W252</f>
        <v>0</v>
      </c>
      <c r="E252" s="77">
        <f>Angebot!AH252</f>
        <v>0</v>
      </c>
      <c r="F252" s="77">
        <f>Angebot!AL252</f>
        <v>0</v>
      </c>
      <c r="G252" s="36" t="str">
        <f t="shared" si="5"/>
        <v>x</v>
      </c>
      <c r="H252" s="59"/>
    </row>
    <row r="253" spans="1:8" ht="15.75" x14ac:dyDescent="0.25">
      <c r="A253" s="75" t="str">
        <f>Angebot!A253</f>
        <v>Telefondose TAE UP NFN</v>
      </c>
      <c r="B253" s="76" t="str">
        <f>Angebot!B253</f>
        <v>Rutenbeck</v>
      </c>
      <c r="C253" s="76" t="str">
        <f>Angebot!C253</f>
        <v>TAE3x6 NFN Up0</v>
      </c>
      <c r="D253" s="67">
        <f>Angebot!W253</f>
        <v>0</v>
      </c>
      <c r="E253" s="77" t="str">
        <f>Angebot!AH253</f>
        <v/>
      </c>
      <c r="F253" s="77" t="str">
        <f>Angebot!AL253</f>
        <v/>
      </c>
      <c r="G253" s="36" t="str">
        <f t="shared" si="5"/>
        <v/>
      </c>
      <c r="H253" s="59"/>
    </row>
    <row r="254" spans="1:8" ht="15.75" x14ac:dyDescent="0.25">
      <c r="A254" s="75" t="str">
        <f>Angebot!A254</f>
        <v>Telefondose TAE UP NFF</v>
      </c>
      <c r="B254" s="76" t="str">
        <f>Angebot!B254</f>
        <v xml:space="preserve"> </v>
      </c>
      <c r="C254" s="76" t="str">
        <f>Angebot!C254</f>
        <v xml:space="preserve"> </v>
      </c>
      <c r="D254" s="67">
        <f>Angebot!W254</f>
        <v>0</v>
      </c>
      <c r="E254" s="77" t="str">
        <f>Angebot!AH254</f>
        <v/>
      </c>
      <c r="F254" s="77" t="str">
        <f>Angebot!AL254</f>
        <v/>
      </c>
      <c r="G254" s="36" t="str">
        <f t="shared" si="5"/>
        <v/>
      </c>
      <c r="H254" s="59"/>
    </row>
    <row r="255" spans="1:8" ht="15.75" x14ac:dyDescent="0.25">
      <c r="A255" s="75" t="str">
        <f>Angebot!A255</f>
        <v>Telefondose ISDN UP 1-fach</v>
      </c>
      <c r="B255" s="76" t="str">
        <f>Angebot!B255</f>
        <v xml:space="preserve"> </v>
      </c>
      <c r="C255" s="76" t="str">
        <f>Angebot!C255</f>
        <v xml:space="preserve"> </v>
      </c>
      <c r="D255" s="67">
        <f>Angebot!W255</f>
        <v>0</v>
      </c>
      <c r="E255" s="77" t="str">
        <f>Angebot!AH255</f>
        <v/>
      </c>
      <c r="F255" s="77" t="str">
        <f>Angebot!AL255</f>
        <v/>
      </c>
      <c r="G255" s="36" t="str">
        <f t="shared" si="5"/>
        <v/>
      </c>
      <c r="H255" s="59"/>
    </row>
    <row r="256" spans="1:8" ht="15.75" x14ac:dyDescent="0.25">
      <c r="A256" s="75" t="str">
        <f>Angebot!A256</f>
        <v>Telefondose ISDN UP 2-fach</v>
      </c>
      <c r="B256" s="76" t="str">
        <f>Angebot!B256</f>
        <v xml:space="preserve"> </v>
      </c>
      <c r="C256" s="76" t="str">
        <f>Angebot!C256</f>
        <v xml:space="preserve"> </v>
      </c>
      <c r="D256" s="67">
        <f>Angebot!W256</f>
        <v>0</v>
      </c>
      <c r="E256" s="77" t="str">
        <f>Angebot!AH256</f>
        <v/>
      </c>
      <c r="F256" s="77" t="str">
        <f>Angebot!AL256</f>
        <v/>
      </c>
      <c r="G256" s="36" t="str">
        <f t="shared" si="5"/>
        <v/>
      </c>
      <c r="H256" s="59"/>
    </row>
    <row r="257" spans="1:8" ht="15.75" x14ac:dyDescent="0.25">
      <c r="A257" s="75" t="str">
        <f>Angebot!A257</f>
        <v>Stereo Lautsprecher-Anschlussdose</v>
      </c>
      <c r="B257" s="76" t="str">
        <f>Angebot!B257</f>
        <v>Berker</v>
      </c>
      <c r="C257" s="76" t="str">
        <f>Angebot!C257</f>
        <v>4573 09</v>
      </c>
      <c r="D257" s="67">
        <f>Angebot!W257</f>
        <v>0</v>
      </c>
      <c r="E257" s="77" t="str">
        <f>Angebot!AH257</f>
        <v/>
      </c>
      <c r="F257" s="77" t="str">
        <f>Angebot!AL257</f>
        <v/>
      </c>
      <c r="G257" s="36" t="str">
        <f t="shared" si="5"/>
        <v/>
      </c>
      <c r="H257" s="59"/>
    </row>
    <row r="258" spans="1:8" ht="15.75" x14ac:dyDescent="0.25">
      <c r="A258" s="75" t="str">
        <f>Angebot!A258</f>
        <v>Zentralscheibe für TAE</v>
      </c>
      <c r="B258" s="76" t="str">
        <f>Angebot!B258</f>
        <v>Berker</v>
      </c>
      <c r="C258" s="76" t="str">
        <f>Angebot!C258</f>
        <v>1033 8919</v>
      </c>
      <c r="D258" s="67">
        <f>Angebot!W258</f>
        <v>0</v>
      </c>
      <c r="E258" s="77" t="str">
        <f>Angebot!AH258</f>
        <v/>
      </c>
      <c r="F258" s="77" t="str">
        <f>Angebot!AL258</f>
        <v/>
      </c>
      <c r="G258" s="36" t="str">
        <f t="shared" si="5"/>
        <v/>
      </c>
      <c r="H258" s="59"/>
    </row>
    <row r="259" spans="1:8" ht="15.75" x14ac:dyDescent="0.25">
      <c r="A259" s="75" t="str">
        <f>Angebot!A259</f>
        <v>Zentralscheibe ISDN 1-fach</v>
      </c>
      <c r="B259" s="76" t="str">
        <f>Angebot!B259</f>
        <v>Berker</v>
      </c>
      <c r="C259" s="76" t="str">
        <f>Angebot!C259</f>
        <v>1407 8989</v>
      </c>
      <c r="D259" s="67">
        <f>Angebot!W259</f>
        <v>0</v>
      </c>
      <c r="E259" s="77" t="str">
        <f>Angebot!AH259</f>
        <v/>
      </c>
      <c r="F259" s="77" t="str">
        <f>Angebot!AL259</f>
        <v/>
      </c>
      <c r="G259" s="36" t="str">
        <f t="shared" si="5"/>
        <v/>
      </c>
      <c r="H259" s="59"/>
    </row>
    <row r="260" spans="1:8" ht="15.75" x14ac:dyDescent="0.25">
      <c r="A260" s="75" t="str">
        <f>Angebot!A260</f>
        <v>Zentralscheibe ISDN 2-fach</v>
      </c>
      <c r="B260" s="76" t="str">
        <f>Angebot!B260</f>
        <v>Berker</v>
      </c>
      <c r="C260" s="76" t="str">
        <f>Angebot!C260</f>
        <v>1409 8989</v>
      </c>
      <c r="D260" s="67">
        <f>Angebot!W260</f>
        <v>0</v>
      </c>
      <c r="E260" s="77" t="str">
        <f>Angebot!AH260</f>
        <v/>
      </c>
      <c r="F260" s="77" t="str">
        <f>Angebot!AL260</f>
        <v/>
      </c>
      <c r="G260" s="36" t="str">
        <f t="shared" si="5"/>
        <v/>
      </c>
      <c r="H260" s="59"/>
    </row>
    <row r="261" spans="1:8" ht="15.75" x14ac:dyDescent="0.25">
      <c r="A261" s="75" t="str">
        <f>Angebot!A261</f>
        <v>Netzwerkdose 1-fach UP</v>
      </c>
      <c r="B261" s="76" t="str">
        <f>Angebot!B261</f>
        <v>Telegärtner</v>
      </c>
      <c r="C261" s="76" t="str">
        <f>Angebot!C261</f>
        <v>J00020A0506</v>
      </c>
      <c r="D261" s="67">
        <f>Angebot!W261</f>
        <v>0</v>
      </c>
      <c r="E261" s="77" t="str">
        <f>Angebot!AH261</f>
        <v/>
      </c>
      <c r="F261" s="77" t="str">
        <f>Angebot!AL261</f>
        <v/>
      </c>
      <c r="G261" s="36" t="str">
        <f t="shared" si="5"/>
        <v/>
      </c>
      <c r="H261" s="59"/>
    </row>
    <row r="262" spans="1:8" ht="15.75" x14ac:dyDescent="0.25">
      <c r="A262" s="75" t="str">
        <f>Angebot!A262</f>
        <v>Netzwerkdose 2-fach UP</v>
      </c>
      <c r="B262" s="76" t="str">
        <f>Angebot!B262</f>
        <v>Telegärtner</v>
      </c>
      <c r="C262" s="76" t="str">
        <f>Angebot!C262</f>
        <v>J00020A0502</v>
      </c>
      <c r="D262" s="67">
        <f>Angebot!W262</f>
        <v>0</v>
      </c>
      <c r="E262" s="77" t="str">
        <f>Angebot!AH262</f>
        <v/>
      </c>
      <c r="F262" s="77" t="str">
        <f>Angebot!AL262</f>
        <v/>
      </c>
      <c r="G262" s="36" t="str">
        <f t="shared" si="5"/>
        <v/>
      </c>
      <c r="H262" s="59"/>
    </row>
    <row r="263" spans="1:8" ht="15.75" x14ac:dyDescent="0.25">
      <c r="A263" s="75" t="str">
        <f>Angebot!A263</f>
        <v>Adapterring</v>
      </c>
      <c r="B263" s="76" t="str">
        <f>Angebot!B263</f>
        <v>Berker</v>
      </c>
      <c r="C263" s="76" t="str">
        <f>Angebot!C263</f>
        <v>1109 9089</v>
      </c>
      <c r="D263" s="67">
        <f>Angebot!W263</f>
        <v>0</v>
      </c>
      <c r="E263" s="77" t="str">
        <f>Angebot!AH263</f>
        <v/>
      </c>
      <c r="F263" s="77" t="str">
        <f>Angebot!AL263</f>
        <v/>
      </c>
      <c r="G263" s="36" t="str">
        <f t="shared" si="5"/>
        <v/>
      </c>
      <c r="H263" s="59"/>
    </row>
    <row r="264" spans="1:8" ht="15.75" x14ac:dyDescent="0.25">
      <c r="A264" s="75" t="str">
        <f>Angebot!A264</f>
        <v>Netzwerkstecker</v>
      </c>
      <c r="B264" s="76" t="str">
        <f>Angebot!B264</f>
        <v>BTR</v>
      </c>
      <c r="C264" s="76" t="str">
        <f>Angebot!C264</f>
        <v>1401405012-I</v>
      </c>
      <c r="D264" s="67">
        <f>Angebot!W264</f>
        <v>0</v>
      </c>
      <c r="E264" s="77" t="str">
        <f>Angebot!AH264</f>
        <v/>
      </c>
      <c r="F264" s="77" t="str">
        <f>Angebot!AL264</f>
        <v/>
      </c>
      <c r="G264" s="36" t="str">
        <f t="shared" si="5"/>
        <v/>
      </c>
      <c r="H264" s="59"/>
    </row>
    <row r="265" spans="1:8" ht="15.75" x14ac:dyDescent="0.25">
      <c r="A265" s="75" t="str">
        <f>Angebot!A265</f>
        <v>Netzwerkbuchse C6A Modul 270°</v>
      </c>
      <c r="B265" s="76" t="str">
        <f>Angebot!B265</f>
        <v>Metz Connect</v>
      </c>
      <c r="C265" s="76" t="str">
        <f>Angebot!C265</f>
        <v>130B12-E</v>
      </c>
      <c r="D265" s="67">
        <f>Angebot!W265</f>
        <v>0</v>
      </c>
      <c r="E265" s="77" t="str">
        <f>Angebot!AH265</f>
        <v/>
      </c>
      <c r="F265" s="77" t="str">
        <f>Angebot!AL265</f>
        <v/>
      </c>
      <c r="G265" s="36" t="str">
        <f t="shared" si="5"/>
        <v/>
      </c>
      <c r="H265" s="59"/>
    </row>
    <row r="266" spans="1:8" ht="15.75" x14ac:dyDescent="0.25">
      <c r="A266" s="75" t="str">
        <f>Angebot!A266</f>
        <v>Tragplatte mit weißer Aufnahme 1-fach für Modular Jacks (Netzwerkdose)</v>
      </c>
      <c r="B266" s="76" t="str">
        <f>Angebot!B266</f>
        <v>Berker</v>
      </c>
      <c r="C266" s="76" t="str">
        <f>Angebot!C266</f>
        <v>4540 02</v>
      </c>
      <c r="D266" s="67">
        <f>Angebot!W266</f>
        <v>0</v>
      </c>
      <c r="E266" s="77" t="str">
        <f>Angebot!AH266</f>
        <v/>
      </c>
      <c r="F266" s="77" t="str">
        <f>Angebot!AL266</f>
        <v/>
      </c>
      <c r="G266" s="36" t="str">
        <f t="shared" si="5"/>
        <v/>
      </c>
      <c r="H266" s="59"/>
    </row>
    <row r="267" spans="1:8" ht="15.75" x14ac:dyDescent="0.25">
      <c r="A267" s="75" t="str">
        <f>Angebot!A267</f>
        <v>Tragplatte mit weißer Aufnahme 2-fach für Modular Jacks (Netzwerkdose)</v>
      </c>
      <c r="B267" s="76" t="str">
        <f>Angebot!B267</f>
        <v>Berker</v>
      </c>
      <c r="C267" s="76" t="str">
        <f>Angebot!C267</f>
        <v>4541 05</v>
      </c>
      <c r="D267" s="67">
        <f>Angebot!W267</f>
        <v>0</v>
      </c>
      <c r="E267" s="77" t="str">
        <f>Angebot!AH267</f>
        <v/>
      </c>
      <c r="F267" s="77" t="str">
        <f>Angebot!AL267</f>
        <v/>
      </c>
      <c r="G267" s="36" t="str">
        <f t="shared" si="5"/>
        <v/>
      </c>
      <c r="H267" s="59"/>
    </row>
    <row r="268" spans="1:8" ht="15.75" x14ac:dyDescent="0.25">
      <c r="A268" s="75" t="str">
        <f>Angebot!A268</f>
        <v>Zentralstück mit Staubschutzschieber/Beschriftungsfeld 2-fach</v>
      </c>
      <c r="B268" s="76" t="str">
        <f>Angebot!B268</f>
        <v>Berker</v>
      </c>
      <c r="C268" s="76" t="str">
        <f>Angebot!C268</f>
        <v>1181 8989</v>
      </c>
      <c r="D268" s="67">
        <f>Angebot!W268</f>
        <v>0</v>
      </c>
      <c r="E268" s="77" t="str">
        <f>Angebot!AH268</f>
        <v/>
      </c>
      <c r="F268" s="77" t="str">
        <f>Angebot!AL268</f>
        <v/>
      </c>
      <c r="G268" s="36" t="str">
        <f t="shared" si="5"/>
        <v/>
      </c>
      <c r="H268" s="59"/>
    </row>
    <row r="269" spans="1:8" ht="15.75" x14ac:dyDescent="0.25">
      <c r="A269" s="75" t="str">
        <f>Angebot!A269</f>
        <v>Sprechanlage mit 1 Teilnehmer</v>
      </c>
      <c r="B269" s="76" t="str">
        <f>Angebot!B269</f>
        <v>Elcom</v>
      </c>
      <c r="C269" s="76" t="str">
        <f>Angebot!C269</f>
        <v>ASZ-1EM</v>
      </c>
      <c r="D269" s="67">
        <f>Angebot!W269</f>
        <v>0</v>
      </c>
      <c r="E269" s="77" t="str">
        <f>Angebot!AH269</f>
        <v/>
      </c>
      <c r="F269" s="77" t="str">
        <f>Angebot!AL269</f>
        <v/>
      </c>
      <c r="G269" s="36" t="str">
        <f t="shared" si="5"/>
        <v/>
      </c>
      <c r="H269" s="59"/>
    </row>
    <row r="270" spans="1:8" ht="15.75" x14ac:dyDescent="0.25">
      <c r="A270" s="75" t="str">
        <f>Angebot!A270</f>
        <v>Sprechanlage mit 2 Teilnehmer</v>
      </c>
      <c r="B270" s="76" t="str">
        <f>Angebot!B270</f>
        <v>Elcom</v>
      </c>
      <c r="C270" s="76" t="str">
        <f>Angebot!C270</f>
        <v>ASZ-2EM</v>
      </c>
      <c r="D270" s="67">
        <f>Angebot!W270</f>
        <v>0</v>
      </c>
      <c r="E270" s="77" t="str">
        <f>Angebot!AH270</f>
        <v/>
      </c>
      <c r="F270" s="77" t="str">
        <f>Angebot!AL270</f>
        <v/>
      </c>
      <c r="G270" s="36" t="str">
        <f t="shared" si="5"/>
        <v/>
      </c>
      <c r="H270" s="59"/>
    </row>
    <row r="271" spans="1:8" ht="15.75" x14ac:dyDescent="0.25">
      <c r="A271" s="75" t="str">
        <f>Angebot!A271</f>
        <v>AC WLAN</v>
      </c>
      <c r="B271" s="76" t="str">
        <f>Angebot!B271</f>
        <v>Rutenbeck</v>
      </c>
      <c r="C271" s="76" t="str">
        <f>Angebot!C271</f>
        <v>327 8951</v>
      </c>
      <c r="D271" s="67">
        <f>Angebot!W271</f>
        <v>0</v>
      </c>
      <c r="E271" s="77" t="str">
        <f>Angebot!AH271</f>
        <v/>
      </c>
      <c r="F271" s="77" t="str">
        <f>Angebot!AL271</f>
        <v/>
      </c>
      <c r="G271" s="36" t="str">
        <f t="shared" si="5"/>
        <v/>
      </c>
      <c r="H271" s="59"/>
    </row>
    <row r="272" spans="1:8" ht="15.75" x14ac:dyDescent="0.25">
      <c r="A272" s="75" t="str">
        <f>Angebot!A272</f>
        <v>TV/Antennenanlage</v>
      </c>
      <c r="B272" s="76" t="str">
        <f>Angebot!B272</f>
        <v>gelb</v>
      </c>
      <c r="C272" s="76">
        <f>Angebot!C272</f>
        <v>0</v>
      </c>
      <c r="D272" s="67">
        <f>Angebot!W272</f>
        <v>0</v>
      </c>
      <c r="E272" s="77">
        <f>Angebot!AH272</f>
        <v>0</v>
      </c>
      <c r="F272" s="77">
        <f>Angebot!AL272</f>
        <v>0</v>
      </c>
      <c r="G272" s="36" t="str">
        <f t="shared" si="5"/>
        <v>x</v>
      </c>
      <c r="H272" s="59"/>
    </row>
    <row r="273" spans="1:8" ht="15.75" x14ac:dyDescent="0.25">
      <c r="A273" s="75" t="str">
        <f>Angebot!A273</f>
        <v>Parabolantenne 60cm weiß</v>
      </c>
      <c r="B273" s="76" t="str">
        <f>Angebot!B273</f>
        <v>Kathrein</v>
      </c>
      <c r="C273" s="76" t="str">
        <f>Angebot!C273</f>
        <v>CAS06</v>
      </c>
      <c r="D273" s="67">
        <f>Angebot!W273</f>
        <v>0</v>
      </c>
      <c r="E273" s="77" t="str">
        <f>Angebot!AH273</f>
        <v/>
      </c>
      <c r="F273" s="77" t="str">
        <f>Angebot!AL273</f>
        <v/>
      </c>
      <c r="G273" s="36" t="str">
        <f t="shared" si="5"/>
        <v/>
      </c>
      <c r="H273" s="59"/>
    </row>
    <row r="274" spans="1:8" ht="15.75" x14ac:dyDescent="0.25">
      <c r="A274" s="75" t="str">
        <f>Angebot!A274</f>
        <v>Parabolantenne 75cm weiß</v>
      </c>
      <c r="B274" s="76" t="str">
        <f>Angebot!B274</f>
        <v>Kathrein</v>
      </c>
      <c r="C274" s="76" t="str">
        <f>Angebot!C274</f>
        <v>CAS80WS</v>
      </c>
      <c r="D274" s="67">
        <f>Angebot!W274</f>
        <v>0</v>
      </c>
      <c r="E274" s="77" t="str">
        <f>Angebot!AH274</f>
        <v/>
      </c>
      <c r="F274" s="77" t="str">
        <f>Angebot!AL274</f>
        <v/>
      </c>
      <c r="G274" s="36" t="str">
        <f t="shared" si="5"/>
        <v/>
      </c>
      <c r="H274" s="59"/>
    </row>
    <row r="275" spans="1:8" ht="15.75" x14ac:dyDescent="0.25">
      <c r="A275" s="75" t="str">
        <f>Angebot!A275</f>
        <v>Parabolantenne 90cm weiß</v>
      </c>
      <c r="B275" s="76" t="str">
        <f>Angebot!B275</f>
        <v>Kathrein</v>
      </c>
      <c r="C275" s="76" t="str">
        <f>Angebot!C275</f>
        <v>CAS90WS</v>
      </c>
      <c r="D275" s="67">
        <f>Angebot!W275</f>
        <v>0</v>
      </c>
      <c r="E275" s="77" t="str">
        <f>Angebot!AH275</f>
        <v/>
      </c>
      <c r="F275" s="77" t="str">
        <f>Angebot!AL275</f>
        <v/>
      </c>
      <c r="G275" s="36" t="str">
        <f t="shared" si="5"/>
        <v/>
      </c>
      <c r="H275" s="59"/>
    </row>
    <row r="276" spans="1:8" ht="15.75" x14ac:dyDescent="0.25">
      <c r="A276" s="75" t="str">
        <f>Angebot!A276</f>
        <v>Mast 2m 60mm</v>
      </c>
      <c r="B276" s="76" t="str">
        <f>Angebot!B276</f>
        <v>Kathrein</v>
      </c>
      <c r="C276" s="76" t="str">
        <f>Angebot!C276</f>
        <v>ZAS03</v>
      </c>
      <c r="D276" s="67">
        <f>Angebot!W276</f>
        <v>0</v>
      </c>
      <c r="E276" s="77" t="str">
        <f>Angebot!AH276</f>
        <v/>
      </c>
      <c r="F276" s="77" t="str">
        <f>Angebot!AL276</f>
        <v/>
      </c>
      <c r="G276" s="36" t="str">
        <f t="shared" si="5"/>
        <v/>
      </c>
      <c r="H276" s="59"/>
    </row>
    <row r="277" spans="1:8" ht="15.75" x14ac:dyDescent="0.25">
      <c r="A277" s="75" t="str">
        <f>Angebot!A277</f>
        <v>Mast 3m 60mm</v>
      </c>
      <c r="B277" s="76" t="str">
        <f>Angebot!B277</f>
        <v>Kathrein</v>
      </c>
      <c r="C277" s="76" t="str">
        <f>Angebot!C277</f>
        <v>ZAS04</v>
      </c>
      <c r="D277" s="67">
        <f>Angebot!W277</f>
        <v>0</v>
      </c>
      <c r="E277" s="77" t="str">
        <f>Angebot!AH277</f>
        <v/>
      </c>
      <c r="F277" s="77" t="str">
        <f>Angebot!AL277</f>
        <v/>
      </c>
      <c r="G277" s="36" t="str">
        <f t="shared" si="5"/>
        <v/>
      </c>
      <c r="H277" s="59"/>
    </row>
    <row r="278" spans="1:8" ht="15.75" x14ac:dyDescent="0.25">
      <c r="A278" s="75" t="str">
        <f>Angebot!A278</f>
        <v>Dachsparrenhalter 900mm</v>
      </c>
      <c r="B278" s="76" t="str">
        <f>Angebot!B278</f>
        <v>Kathrein</v>
      </c>
      <c r="C278" s="76" t="str">
        <f>Angebot!C278</f>
        <v>ZAS40</v>
      </c>
      <c r="D278" s="67">
        <f>Angebot!W278</f>
        <v>0</v>
      </c>
      <c r="E278" s="77" t="str">
        <f>Angebot!AH278</f>
        <v/>
      </c>
      <c r="F278" s="77" t="str">
        <f>Angebot!AL278</f>
        <v/>
      </c>
      <c r="G278" s="36" t="str">
        <f t="shared" si="5"/>
        <v/>
      </c>
      <c r="H278" s="59"/>
    </row>
    <row r="279" spans="1:8" ht="15.75" x14ac:dyDescent="0.25">
      <c r="A279" s="75" t="str">
        <f>Angebot!A279</f>
        <v>Dachsparrenhalter 1300mm</v>
      </c>
      <c r="B279" s="76" t="str">
        <f>Angebot!B279</f>
        <v>Kathrein</v>
      </c>
      <c r="C279" s="76" t="str">
        <f>Angebot!C279</f>
        <v>ZAS41</v>
      </c>
      <c r="D279" s="67">
        <f>Angebot!W279</f>
        <v>0</v>
      </c>
      <c r="E279" s="77" t="str">
        <f>Angebot!AH279</f>
        <v/>
      </c>
      <c r="F279" s="77" t="str">
        <f>Angebot!AL279</f>
        <v/>
      </c>
      <c r="G279" s="36" t="str">
        <f t="shared" si="5"/>
        <v/>
      </c>
      <c r="H279" s="59"/>
    </row>
    <row r="280" spans="1:8" ht="15.75" x14ac:dyDescent="0.25">
      <c r="A280" s="75" t="str">
        <f>Angebot!A280</f>
        <v>Dachsparrenhalter Montage Set</v>
      </c>
      <c r="B280" s="76" t="str">
        <f>Angebot!B280</f>
        <v>Kathrein</v>
      </c>
      <c r="C280" s="76" t="str">
        <f>Angebot!C280</f>
        <v>ZTS40</v>
      </c>
      <c r="D280" s="67">
        <f>Angebot!W280</f>
        <v>0</v>
      </c>
      <c r="E280" s="77" t="str">
        <f>Angebot!AH280</f>
        <v/>
      </c>
      <c r="F280" s="77" t="str">
        <f>Angebot!AL280</f>
        <v/>
      </c>
      <c r="G280" s="36" t="str">
        <f t="shared" si="5"/>
        <v/>
      </c>
      <c r="H280" s="59"/>
    </row>
    <row r="281" spans="1:8" ht="15.75" x14ac:dyDescent="0.25">
      <c r="A281" s="75" t="str">
        <f>Angebot!A281</f>
        <v>Mast Montage Set 60mm</v>
      </c>
      <c r="B281" s="76" t="str">
        <f>Angebot!B281</f>
        <v>Kathrein</v>
      </c>
      <c r="C281" s="76" t="str">
        <f>Angebot!C281</f>
        <v>ZTS160</v>
      </c>
      <c r="D281" s="67">
        <f>Angebot!W281</f>
        <v>0</v>
      </c>
      <c r="E281" s="77" t="str">
        <f>Angebot!AH281</f>
        <v/>
      </c>
      <c r="F281" s="77" t="str">
        <f>Angebot!AL281</f>
        <v/>
      </c>
      <c r="G281" s="36" t="str">
        <f t="shared" si="5"/>
        <v/>
      </c>
      <c r="H281" s="59"/>
    </row>
    <row r="282" spans="1:8" ht="15.75" x14ac:dyDescent="0.25">
      <c r="A282" s="75" t="str">
        <f>Angebot!A282</f>
        <v>Wandhalterung</v>
      </c>
      <c r="B282" s="76" t="str">
        <f>Angebot!B282</f>
        <v xml:space="preserve"> </v>
      </c>
      <c r="C282" s="76" t="str">
        <f>Angebot!C282</f>
        <v xml:space="preserve"> </v>
      </c>
      <c r="D282" s="67">
        <f>Angebot!W282</f>
        <v>0</v>
      </c>
      <c r="E282" s="77" t="str">
        <f>Angebot!AH282</f>
        <v/>
      </c>
      <c r="F282" s="77" t="str">
        <f>Angebot!AL282</f>
        <v/>
      </c>
      <c r="G282" s="36" t="str">
        <f t="shared" si="5"/>
        <v/>
      </c>
      <c r="H282" s="59"/>
    </row>
    <row r="283" spans="1:8" ht="15.75" x14ac:dyDescent="0.25">
      <c r="A283" s="75" t="str">
        <f>Angebot!A283</f>
        <v>Universal Quattro Speisesystem</v>
      </c>
      <c r="B283" s="76" t="str">
        <f>Angebot!B283</f>
        <v xml:space="preserve"> </v>
      </c>
      <c r="C283" s="76" t="str">
        <f>Angebot!C283</f>
        <v xml:space="preserve"> </v>
      </c>
      <c r="D283" s="67">
        <f>Angebot!W283</f>
        <v>0</v>
      </c>
      <c r="E283" s="77" t="str">
        <f>Angebot!AH283</f>
        <v/>
      </c>
      <c r="F283" s="77" t="str">
        <f>Angebot!AL283</f>
        <v/>
      </c>
      <c r="G283" s="36" t="str">
        <f t="shared" si="5"/>
        <v/>
      </c>
      <c r="H283" s="59"/>
    </row>
    <row r="284" spans="1:8" ht="15.75" x14ac:dyDescent="0.25">
      <c r="A284" s="75" t="str">
        <f>Angebot!A284</f>
        <v>Umschaltmatrix</v>
      </c>
      <c r="B284" s="76" t="str">
        <f>Angebot!B284</f>
        <v xml:space="preserve"> </v>
      </c>
      <c r="C284" s="76" t="str">
        <f>Angebot!C284</f>
        <v xml:space="preserve"> </v>
      </c>
      <c r="D284" s="67">
        <f>Angebot!W284</f>
        <v>0</v>
      </c>
      <c r="E284" s="77" t="str">
        <f>Angebot!AH284</f>
        <v/>
      </c>
      <c r="F284" s="77" t="str">
        <f>Angebot!AL284</f>
        <v/>
      </c>
      <c r="G284" s="36" t="str">
        <f t="shared" si="5"/>
        <v/>
      </c>
      <c r="H284" s="59"/>
    </row>
    <row r="285" spans="1:8" ht="15.75" x14ac:dyDescent="0.25">
      <c r="A285" s="75" t="str">
        <f>Angebot!A285</f>
        <v>Überspannungsschutzgerät</v>
      </c>
      <c r="B285" s="76" t="str">
        <f>Angebot!B285</f>
        <v xml:space="preserve"> </v>
      </c>
      <c r="C285" s="76" t="str">
        <f>Angebot!C285</f>
        <v xml:space="preserve"> </v>
      </c>
      <c r="D285" s="67">
        <f>Angebot!W285</f>
        <v>0</v>
      </c>
      <c r="E285" s="77" t="str">
        <f>Angebot!AH285</f>
        <v/>
      </c>
      <c r="F285" s="77" t="str">
        <f>Angebot!AL285</f>
        <v/>
      </c>
      <c r="G285" s="36" t="str">
        <f t="shared" si="5"/>
        <v/>
      </c>
      <c r="H285" s="59"/>
    </row>
    <row r="286" spans="1:8" ht="15.75" x14ac:dyDescent="0.25">
      <c r="A286" s="75" t="str">
        <f>Angebot!A286</f>
        <v>Antennenenddose 3-fach TV/Sat/Radio</v>
      </c>
      <c r="B286" s="76" t="str">
        <f>Angebot!B286</f>
        <v>Preisner</v>
      </c>
      <c r="C286" s="76" t="str">
        <f>Angebot!C286</f>
        <v>SE33ST</v>
      </c>
      <c r="D286" s="67">
        <f>Angebot!W286</f>
        <v>0</v>
      </c>
      <c r="E286" s="77" t="str">
        <f>Angebot!AH286</f>
        <v/>
      </c>
      <c r="F286" s="77" t="str">
        <f>Angebot!AL286</f>
        <v/>
      </c>
      <c r="G286" s="36" t="str">
        <f t="shared" si="5"/>
        <v/>
      </c>
      <c r="H286" s="59"/>
    </row>
    <row r="287" spans="1:8" ht="15.75" x14ac:dyDescent="0.25">
      <c r="A287" s="75" t="str">
        <f>Angebot!A287</f>
        <v>Antennenenddose 3-fach TV/Sat/Radio</v>
      </c>
      <c r="B287" s="76" t="str">
        <f>Angebot!B287</f>
        <v>Kathrein</v>
      </c>
      <c r="C287" s="76" t="str">
        <f>Angebot!C287</f>
        <v>ESC30</v>
      </c>
      <c r="D287" s="67">
        <f>Angebot!W287</f>
        <v>0</v>
      </c>
      <c r="E287" s="77" t="str">
        <f>Angebot!AH287</f>
        <v/>
      </c>
      <c r="F287" s="77" t="str">
        <f>Angebot!AL287</f>
        <v/>
      </c>
      <c r="G287" s="36" t="str">
        <f t="shared" si="5"/>
        <v/>
      </c>
      <c r="H287" s="59"/>
    </row>
    <row r="288" spans="1:8" ht="15.75" x14ac:dyDescent="0.25">
      <c r="A288" s="75" t="str">
        <f>Angebot!A288</f>
        <v>Zentralscheibe für Antennendose 3-Loch</v>
      </c>
      <c r="B288" s="76" t="str">
        <f>Angebot!B288</f>
        <v>Berker</v>
      </c>
      <c r="C288" s="76" t="str">
        <f>Angebot!C288</f>
        <v>1203 8989</v>
      </c>
      <c r="D288" s="67">
        <f>Angebot!W288</f>
        <v>0</v>
      </c>
      <c r="E288" s="77" t="str">
        <f>Angebot!AH288</f>
        <v/>
      </c>
      <c r="F288" s="77" t="str">
        <f>Angebot!AL288</f>
        <v/>
      </c>
      <c r="G288" s="36" t="str">
        <f t="shared" si="5"/>
        <v/>
      </c>
      <c r="H288" s="59"/>
    </row>
    <row r="289" spans="1:8" ht="15.75" x14ac:dyDescent="0.25">
      <c r="A289" s="75" t="str">
        <f>Angebot!A289</f>
        <v>F-Kompressionsstecker</v>
      </c>
      <c r="B289" s="76" t="str">
        <f>Angebot!B289</f>
        <v>Kathrein</v>
      </c>
      <c r="C289" s="76" t="str">
        <f>Angebot!C289</f>
        <v>EMK12</v>
      </c>
      <c r="D289" s="67">
        <f>Angebot!W289</f>
        <v>0</v>
      </c>
      <c r="E289" s="77" t="str">
        <f>Angebot!AH289</f>
        <v/>
      </c>
      <c r="F289" s="77" t="str">
        <f>Angebot!AL289</f>
        <v/>
      </c>
      <c r="G289" s="36" t="str">
        <f t="shared" si="5"/>
        <v/>
      </c>
      <c r="H289" s="59"/>
    </row>
    <row r="290" spans="1:8" ht="15.75" x14ac:dyDescent="0.25">
      <c r="A290" s="75" t="str">
        <f>Angebot!A290</f>
        <v>F-Stecker</v>
      </c>
      <c r="B290" s="76" t="str">
        <f>Angebot!B290</f>
        <v>Kathrein</v>
      </c>
      <c r="C290" s="76" t="str">
        <f>Angebot!C290</f>
        <v>EMK01</v>
      </c>
      <c r="D290" s="67">
        <f>Angebot!W290</f>
        <v>0</v>
      </c>
      <c r="E290" s="77" t="str">
        <f>Angebot!AH290</f>
        <v/>
      </c>
      <c r="F290" s="77" t="str">
        <f>Angebot!AL290</f>
        <v/>
      </c>
      <c r="G290" s="36" t="str">
        <f t="shared" si="5"/>
        <v/>
      </c>
      <c r="H290" s="59"/>
    </row>
    <row r="291" spans="1:8" ht="15.75" x14ac:dyDescent="0.25">
      <c r="A291" s="75" t="str">
        <f>Angebot!A291</f>
        <v>F-Verbinder</v>
      </c>
      <c r="B291" s="76" t="str">
        <f>Angebot!B291</f>
        <v>Kathrein</v>
      </c>
      <c r="C291" s="76" t="str">
        <f>Angebot!C291</f>
        <v>EMU03</v>
      </c>
      <c r="D291" s="67">
        <f>Angebot!W291</f>
        <v>0</v>
      </c>
      <c r="E291" s="77" t="str">
        <f>Angebot!AH291</f>
        <v/>
      </c>
      <c r="F291" s="77" t="str">
        <f>Angebot!AL291</f>
        <v/>
      </c>
      <c r="G291" s="36" t="str">
        <f t="shared" si="5"/>
        <v/>
      </c>
      <c r="H291" s="59"/>
    </row>
    <row r="292" spans="1:8" ht="15.75" x14ac:dyDescent="0.25">
      <c r="A292" s="75" t="str">
        <f>Angebot!A292</f>
        <v>Abzweig-/ Schalterdosen Unterputz</v>
      </c>
      <c r="B292" s="76" t="str">
        <f>Angebot!B292</f>
        <v>gelb</v>
      </c>
      <c r="C292" s="76">
        <f>Angebot!C292</f>
        <v>0</v>
      </c>
      <c r="D292" s="67">
        <f>Angebot!W292</f>
        <v>0</v>
      </c>
      <c r="E292" s="77">
        <f>Angebot!AH292</f>
        <v>0</v>
      </c>
      <c r="F292" s="77">
        <f>Angebot!AL292</f>
        <v>0</v>
      </c>
      <c r="G292" s="36" t="str">
        <f t="shared" ref="G292:G355" si="6">IF(OR(B292="gelb",D292&gt;0,H292="x",H292&gt;0.1),"x","")</f>
        <v>x</v>
      </c>
      <c r="H292" s="59"/>
    </row>
    <row r="293" spans="1:8" ht="15.75" x14ac:dyDescent="0.25">
      <c r="A293" s="75" t="str">
        <f>Angebot!A293</f>
        <v>Gerätedose 46mm</v>
      </c>
      <c r="B293" s="76" t="str">
        <f>Angebot!B293</f>
        <v>Kaiser</v>
      </c>
      <c r="C293" s="76" t="str">
        <f>Angebot!C293</f>
        <v>1055-04</v>
      </c>
      <c r="D293" s="67">
        <f>Angebot!W293</f>
        <v>0</v>
      </c>
      <c r="E293" s="77" t="str">
        <f>Angebot!AH293</f>
        <v/>
      </c>
      <c r="F293" s="77" t="str">
        <f>Angebot!AL293</f>
        <v/>
      </c>
      <c r="G293" s="36" t="str">
        <f t="shared" si="6"/>
        <v/>
      </c>
      <c r="H293" s="59"/>
    </row>
    <row r="294" spans="1:8" ht="15.75" x14ac:dyDescent="0.25">
      <c r="A294" s="75" t="str">
        <f>Angebot!A294</f>
        <v>Gerätedose 66mm</v>
      </c>
      <c r="B294" s="76" t="str">
        <f>Angebot!B294</f>
        <v>Kaiser</v>
      </c>
      <c r="C294" s="76" t="str">
        <f>Angebot!C294</f>
        <v>1555-04</v>
      </c>
      <c r="D294" s="67">
        <f>Angebot!W294</f>
        <v>0</v>
      </c>
      <c r="E294" s="77" t="str">
        <f>Angebot!AH294</f>
        <v/>
      </c>
      <c r="F294" s="77" t="str">
        <f>Angebot!AL294</f>
        <v/>
      </c>
      <c r="G294" s="36" t="str">
        <f t="shared" si="6"/>
        <v/>
      </c>
      <c r="H294" s="59"/>
    </row>
    <row r="295" spans="1:8" ht="15.75" x14ac:dyDescent="0.25">
      <c r="A295" s="75" t="str">
        <f>Angebot!A295</f>
        <v>Electronic Dose 60</v>
      </c>
      <c r="B295" s="76" t="str">
        <f>Angebot!B295</f>
        <v>Kaiser</v>
      </c>
      <c r="C295" s="76" t="str">
        <f>Angebot!C295</f>
        <v>1068-02</v>
      </c>
      <c r="D295" s="67">
        <f>Angebot!W295</f>
        <v>0</v>
      </c>
      <c r="E295" s="77" t="str">
        <f>Angebot!AH295</f>
        <v/>
      </c>
      <c r="F295" s="77" t="str">
        <f>Angebot!AL295</f>
        <v/>
      </c>
      <c r="G295" s="36" t="str">
        <f t="shared" si="6"/>
        <v/>
      </c>
      <c r="H295" s="59"/>
    </row>
    <row r="296" spans="1:8" ht="15.75" x14ac:dyDescent="0.25">
      <c r="A296" s="75" t="str">
        <f>Angebot!A296</f>
        <v>Gerätedose Econ 46mm</v>
      </c>
      <c r="B296" s="76" t="str">
        <f>Angebot!B296</f>
        <v>Kaiser</v>
      </c>
      <c r="C296" s="76" t="str">
        <f>Angebot!C296</f>
        <v>1055-21</v>
      </c>
      <c r="D296" s="67">
        <f>Angebot!W296</f>
        <v>0</v>
      </c>
      <c r="E296" s="77" t="str">
        <f>Angebot!AH296</f>
        <v/>
      </c>
      <c r="F296" s="77" t="str">
        <f>Angebot!AL296</f>
        <v/>
      </c>
      <c r="G296" s="36" t="str">
        <f t="shared" si="6"/>
        <v/>
      </c>
      <c r="H296" s="59"/>
    </row>
    <row r="297" spans="1:8" ht="15.75" x14ac:dyDescent="0.25">
      <c r="A297" s="75" t="str">
        <f>Angebot!A297</f>
        <v>Gerätedose Econ 66mm</v>
      </c>
      <c r="B297" s="76" t="str">
        <f>Angebot!B297</f>
        <v>Kaiser</v>
      </c>
      <c r="C297" s="76" t="str">
        <f>Angebot!C297</f>
        <v>1555-21</v>
      </c>
      <c r="D297" s="67">
        <f>Angebot!W297</f>
        <v>0</v>
      </c>
      <c r="E297" s="77" t="str">
        <f>Angebot!AH297</f>
        <v/>
      </c>
      <c r="F297" s="77" t="str">
        <f>Angebot!AL297</f>
        <v/>
      </c>
      <c r="G297" s="36" t="str">
        <f t="shared" si="6"/>
        <v/>
      </c>
      <c r="H297" s="59"/>
    </row>
    <row r="298" spans="1:8" ht="15.75" x14ac:dyDescent="0.25">
      <c r="A298" s="75" t="str">
        <f>Angebot!A298</f>
        <v>Electronic Dose Econ 60</v>
      </c>
      <c r="B298" s="76" t="str">
        <f>Angebot!B298</f>
        <v>Kaiser</v>
      </c>
      <c r="C298" s="76" t="str">
        <f>Angebot!C298</f>
        <v>1068-21</v>
      </c>
      <c r="D298" s="67">
        <f>Angebot!W298</f>
        <v>0</v>
      </c>
      <c r="E298" s="77" t="str">
        <f>Angebot!AH298</f>
        <v/>
      </c>
      <c r="F298" s="77" t="str">
        <f>Angebot!AL298</f>
        <v/>
      </c>
      <c r="G298" s="36" t="str">
        <f t="shared" si="6"/>
        <v/>
      </c>
      <c r="H298" s="59"/>
    </row>
    <row r="299" spans="1:8" ht="15.75" x14ac:dyDescent="0.25">
      <c r="A299" s="75" t="str">
        <f>Angebot!A299</f>
        <v>Doppel GeräteVerbindungsdose Dose Econ 2x60</v>
      </c>
      <c r="B299" s="76" t="str">
        <f>Angebot!B299</f>
        <v>Kaiser</v>
      </c>
      <c r="C299" s="76" t="str">
        <f>Angebot!C299</f>
        <v>1068-21</v>
      </c>
      <c r="D299" s="67">
        <f>Angebot!W299</f>
        <v>0</v>
      </c>
      <c r="E299" s="77" t="str">
        <f>Angebot!AH299</f>
        <v/>
      </c>
      <c r="F299" s="77" t="str">
        <f>Angebot!AL299</f>
        <v/>
      </c>
      <c r="G299" s="36" t="str">
        <f t="shared" si="6"/>
        <v/>
      </c>
      <c r="H299" s="59"/>
    </row>
    <row r="300" spans="1:8" ht="15.75" x14ac:dyDescent="0.25">
      <c r="A300" s="75" t="str">
        <f>Angebot!A300</f>
        <v>Teleskop Geräteträger (Für Lampen)</v>
      </c>
      <c r="B300" s="76" t="str">
        <f>Angebot!B300</f>
        <v>Kaiser</v>
      </c>
      <c r="C300" s="76" t="str">
        <f>Angebot!C300</f>
        <v>1159-60</v>
      </c>
      <c r="D300" s="67">
        <f>Angebot!W300</f>
        <v>0</v>
      </c>
      <c r="E300" s="77" t="str">
        <f>Angebot!AH300</f>
        <v/>
      </c>
      <c r="F300" s="77" t="str">
        <f>Angebot!AL300</f>
        <v/>
      </c>
      <c r="G300" s="36" t="str">
        <f t="shared" si="6"/>
        <v/>
      </c>
      <c r="H300" s="59"/>
    </row>
    <row r="301" spans="1:8" ht="15.75" x14ac:dyDescent="0.25">
      <c r="A301" s="75" t="str">
        <f>Angebot!A301</f>
        <v>Teleskop Gerätedose (Für Steckdosen 1-fach)</v>
      </c>
      <c r="B301" s="76" t="str">
        <f>Angebot!B301</f>
        <v>Kaiser</v>
      </c>
      <c r="C301" s="76" t="str">
        <f>Angebot!C301</f>
        <v>1159-61</v>
      </c>
      <c r="D301" s="67">
        <f>Angebot!W301</f>
        <v>0</v>
      </c>
      <c r="E301" s="77" t="str">
        <f>Angebot!AH301</f>
        <v/>
      </c>
      <c r="F301" s="77" t="str">
        <f>Angebot!AL301</f>
        <v/>
      </c>
      <c r="G301" s="36" t="str">
        <f t="shared" si="6"/>
        <v/>
      </c>
      <c r="H301" s="59"/>
    </row>
    <row r="302" spans="1:8" ht="15.75" x14ac:dyDescent="0.25">
      <c r="A302" s="75" t="str">
        <f>Angebot!A302</f>
        <v>Kombi Gerätedose (Für Teleskop Gerätedose)</v>
      </c>
      <c r="B302" s="76" t="str">
        <f>Angebot!B302</f>
        <v>Kaiser</v>
      </c>
      <c r="C302" s="76" t="str">
        <f>Angebot!C302</f>
        <v>1159-61</v>
      </c>
      <c r="D302" s="67">
        <f>Angebot!W302</f>
        <v>0</v>
      </c>
      <c r="E302" s="77" t="str">
        <f>Angebot!AH302</f>
        <v/>
      </c>
      <c r="F302" s="77" t="str">
        <f>Angebot!AL302</f>
        <v/>
      </c>
      <c r="G302" s="36" t="str">
        <f t="shared" si="6"/>
        <v/>
      </c>
      <c r="H302" s="59"/>
    </row>
    <row r="303" spans="1:8" ht="15.75" x14ac:dyDescent="0.25">
      <c r="A303" s="75" t="str">
        <f>Angebot!A303</f>
        <v>Dichtstopfen M16</v>
      </c>
      <c r="B303" s="76" t="str">
        <f>Angebot!B303</f>
        <v>Kaiser</v>
      </c>
      <c r="C303" s="76" t="str">
        <f>Angebot!C303</f>
        <v>1040-16</v>
      </c>
      <c r="D303" s="67">
        <f>Angebot!W303</f>
        <v>0</v>
      </c>
      <c r="E303" s="77" t="str">
        <f>Angebot!AH303</f>
        <v/>
      </c>
      <c r="F303" s="77" t="str">
        <f>Angebot!AL303</f>
        <v/>
      </c>
      <c r="G303" s="36" t="str">
        <f t="shared" si="6"/>
        <v/>
      </c>
      <c r="H303" s="59"/>
    </row>
    <row r="304" spans="1:8" ht="15.75" x14ac:dyDescent="0.25">
      <c r="A304" s="75" t="str">
        <f>Angebot!A304</f>
        <v>Dichtstopfen M20</v>
      </c>
      <c r="B304" s="76" t="str">
        <f>Angebot!B304</f>
        <v>Kaiser</v>
      </c>
      <c r="C304" s="76" t="str">
        <f>Angebot!C304</f>
        <v>1040-20</v>
      </c>
      <c r="D304" s="67">
        <f>Angebot!W304</f>
        <v>0</v>
      </c>
      <c r="E304" s="77" t="str">
        <f>Angebot!AH304</f>
        <v/>
      </c>
      <c r="F304" s="77" t="str">
        <f>Angebot!AL304</f>
        <v/>
      </c>
      <c r="G304" s="36" t="str">
        <f t="shared" si="6"/>
        <v/>
      </c>
      <c r="H304" s="59"/>
    </row>
    <row r="305" spans="1:8" ht="15.75" x14ac:dyDescent="0.25">
      <c r="A305" s="75" t="str">
        <f>Angebot!A305</f>
        <v>Dichtstopfen M25</v>
      </c>
      <c r="B305" s="76" t="str">
        <f>Angebot!B305</f>
        <v>Kaiser</v>
      </c>
      <c r="C305" s="76" t="str">
        <f>Angebot!C305</f>
        <v>1040-25</v>
      </c>
      <c r="D305" s="67">
        <f>Angebot!W305</f>
        <v>0</v>
      </c>
      <c r="E305" s="77" t="str">
        <f>Angebot!AH305</f>
        <v/>
      </c>
      <c r="F305" s="77" t="str">
        <f>Angebot!AL305</f>
        <v/>
      </c>
      <c r="G305" s="36" t="str">
        <f t="shared" si="6"/>
        <v/>
      </c>
      <c r="H305" s="59"/>
    </row>
    <row r="306" spans="1:8" ht="15.75" x14ac:dyDescent="0.25">
      <c r="A306" s="75" t="str">
        <f>Angebot!A306</f>
        <v>Dichtstopfen M32</v>
      </c>
      <c r="B306" s="76" t="str">
        <f>Angebot!B306</f>
        <v>Kaiser</v>
      </c>
      <c r="C306" s="76" t="str">
        <f>Angebot!C306</f>
        <v>1040-32</v>
      </c>
      <c r="D306" s="67">
        <f>Angebot!W306</f>
        <v>0</v>
      </c>
      <c r="E306" s="77" t="str">
        <f>Angebot!AH306</f>
        <v/>
      </c>
      <c r="F306" s="77" t="str">
        <f>Angebot!AL306</f>
        <v/>
      </c>
      <c r="G306" s="36" t="str">
        <f t="shared" si="6"/>
        <v/>
      </c>
      <c r="H306" s="59"/>
    </row>
    <row r="307" spans="1:8" ht="15.75" x14ac:dyDescent="0.25">
      <c r="A307" s="75" t="str">
        <f>Angebot!A307</f>
        <v>Dichtstopfen M40</v>
      </c>
      <c r="B307" s="76" t="str">
        <f>Angebot!B307</f>
        <v>Kaiser</v>
      </c>
      <c r="C307" s="76" t="str">
        <f>Angebot!C307</f>
        <v>1040-40</v>
      </c>
      <c r="D307" s="67">
        <f>Angebot!W307</f>
        <v>0</v>
      </c>
      <c r="E307" s="77" t="str">
        <f>Angebot!AH307</f>
        <v/>
      </c>
      <c r="F307" s="77" t="str">
        <f>Angebot!AL307</f>
        <v/>
      </c>
      <c r="G307" s="36" t="str">
        <f t="shared" si="6"/>
        <v/>
      </c>
      <c r="H307" s="59"/>
    </row>
    <row r="308" spans="1:8" ht="15.75" x14ac:dyDescent="0.25">
      <c r="A308" s="75" t="str">
        <f>Angebot!A308</f>
        <v>Geräteschrauben 15mm</v>
      </c>
      <c r="B308" s="76" t="str">
        <f>Angebot!B308</f>
        <v>Kaiser</v>
      </c>
      <c r="C308" s="76" t="str">
        <f>Angebot!C308</f>
        <v>2471-15</v>
      </c>
      <c r="D308" s="67">
        <f>Angebot!W308</f>
        <v>0</v>
      </c>
      <c r="E308" s="77" t="str">
        <f>Angebot!AH308</f>
        <v/>
      </c>
      <c r="F308" s="77" t="str">
        <f>Angebot!AL308</f>
        <v/>
      </c>
      <c r="G308" s="36" t="str">
        <f t="shared" si="6"/>
        <v/>
      </c>
      <c r="H308" s="59"/>
    </row>
    <row r="309" spans="1:8" ht="15.75" x14ac:dyDescent="0.25">
      <c r="A309" s="75" t="str">
        <f>Angebot!A309</f>
        <v>Geräteschrauben 20mm</v>
      </c>
      <c r="B309" s="76" t="str">
        <f>Angebot!B309</f>
        <v>Kaiser</v>
      </c>
      <c r="C309" s="76" t="str">
        <f>Angebot!C309</f>
        <v>2471-20</v>
      </c>
      <c r="D309" s="67">
        <f>Angebot!W309</f>
        <v>0</v>
      </c>
      <c r="E309" s="77" t="str">
        <f>Angebot!AH309</f>
        <v/>
      </c>
      <c r="F309" s="77" t="str">
        <f>Angebot!AL309</f>
        <v/>
      </c>
      <c r="G309" s="36" t="str">
        <f t="shared" si="6"/>
        <v/>
      </c>
      <c r="H309" s="59"/>
    </row>
    <row r="310" spans="1:8" ht="15.75" x14ac:dyDescent="0.25">
      <c r="A310" s="75" t="str">
        <f>Angebot!A310</f>
        <v>Geräteschrauben 25mm</v>
      </c>
      <c r="B310" s="76" t="str">
        <f>Angebot!B310</f>
        <v>Kaiser</v>
      </c>
      <c r="C310" s="76" t="str">
        <f>Angebot!C310</f>
        <v>2471-25</v>
      </c>
      <c r="D310" s="67">
        <f>Angebot!W310</f>
        <v>0</v>
      </c>
      <c r="E310" s="77" t="str">
        <f>Angebot!AH310</f>
        <v/>
      </c>
      <c r="F310" s="77" t="str">
        <f>Angebot!AL310</f>
        <v/>
      </c>
      <c r="G310" s="36" t="str">
        <f t="shared" si="6"/>
        <v/>
      </c>
      <c r="H310" s="59"/>
    </row>
    <row r="311" spans="1:8" ht="15.75" x14ac:dyDescent="0.25">
      <c r="A311" s="75" t="str">
        <f>Angebot!A311</f>
        <v>Geräteschrauben 40mm</v>
      </c>
      <c r="B311" s="76" t="str">
        <f>Angebot!B311</f>
        <v>Kaiser</v>
      </c>
      <c r="C311" s="76" t="str">
        <f>Angebot!C311</f>
        <v>2471-40</v>
      </c>
      <c r="D311" s="67">
        <f>Angebot!W311</f>
        <v>0</v>
      </c>
      <c r="E311" s="77" t="str">
        <f>Angebot!AH311</f>
        <v/>
      </c>
      <c r="F311" s="77" t="str">
        <f>Angebot!AL311</f>
        <v/>
      </c>
      <c r="G311" s="36" t="str">
        <f t="shared" si="6"/>
        <v/>
      </c>
      <c r="H311" s="59"/>
    </row>
    <row r="312" spans="1:8" ht="15.75" x14ac:dyDescent="0.25">
      <c r="A312" s="75" t="str">
        <f>Angebot!A312</f>
        <v>Putzausgleichsring D=60mm Höhe 12mm</v>
      </c>
      <c r="B312" s="76" t="str">
        <f>Angebot!B312</f>
        <v>Kaiser</v>
      </c>
      <c r="C312" s="76" t="str">
        <f>Angebot!C312</f>
        <v>155-61</v>
      </c>
      <c r="D312" s="67">
        <f>Angebot!W312</f>
        <v>0</v>
      </c>
      <c r="E312" s="77" t="str">
        <f>Angebot!AH312</f>
        <v/>
      </c>
      <c r="F312" s="77" t="str">
        <f>Angebot!AL312</f>
        <v/>
      </c>
      <c r="G312" s="36" t="str">
        <f t="shared" si="6"/>
        <v/>
      </c>
      <c r="H312" s="59"/>
    </row>
    <row r="313" spans="1:8" ht="15.75" x14ac:dyDescent="0.25">
      <c r="A313" s="75" t="str">
        <f>Angebot!A313</f>
        <v>Putzausgleichsring D=60mm Höhe 24mm</v>
      </c>
      <c r="B313" s="76" t="str">
        <f>Angebot!B313</f>
        <v>Kaiser</v>
      </c>
      <c r="C313" s="76" t="str">
        <f>Angebot!C313</f>
        <v>155-62</v>
      </c>
      <c r="D313" s="67">
        <f>Angebot!W313</f>
        <v>0</v>
      </c>
      <c r="E313" s="77" t="str">
        <f>Angebot!AH313</f>
        <v/>
      </c>
      <c r="F313" s="77" t="str">
        <f>Angebot!AL313</f>
        <v/>
      </c>
      <c r="G313" s="36" t="str">
        <f t="shared" si="6"/>
        <v/>
      </c>
      <c r="H313" s="59"/>
    </row>
    <row r="314" spans="1:8" ht="15.75" x14ac:dyDescent="0.25">
      <c r="A314" s="75" t="str">
        <f>Angebot!A314</f>
        <v>Signal Deckel für schalterdose</v>
      </c>
      <c r="B314" s="76" t="str">
        <f>Angebot!B314</f>
        <v>Kaiser</v>
      </c>
      <c r="C314" s="76" t="str">
        <f>Angebot!C314</f>
        <v>1181-60</v>
      </c>
      <c r="D314" s="67">
        <f>Angebot!W314</f>
        <v>0</v>
      </c>
      <c r="E314" s="77" t="str">
        <f>Angebot!AH314</f>
        <v/>
      </c>
      <c r="F314" s="77" t="str">
        <f>Angebot!AL314</f>
        <v/>
      </c>
      <c r="G314" s="36" t="str">
        <f t="shared" si="6"/>
        <v/>
      </c>
      <c r="H314" s="59"/>
    </row>
    <row r="315" spans="1:8" ht="15.75" x14ac:dyDescent="0.25">
      <c r="A315" s="75" t="str">
        <f>Angebot!A315</f>
        <v>Federdeckel für 60mm Dose</v>
      </c>
      <c r="B315" s="76" t="str">
        <f>Angebot!B315</f>
        <v>Kaiser</v>
      </c>
      <c r="C315" s="76" t="str">
        <f>Angebot!C315</f>
        <v>1159-25</v>
      </c>
      <c r="D315" s="67">
        <f>Angebot!W315</f>
        <v>0</v>
      </c>
      <c r="E315" s="77" t="str">
        <f>Angebot!AH315</f>
        <v/>
      </c>
      <c r="F315" s="77" t="str">
        <f>Angebot!AL315</f>
        <v/>
      </c>
      <c r="G315" s="36" t="str">
        <f t="shared" si="6"/>
        <v/>
      </c>
      <c r="H315" s="59"/>
    </row>
    <row r="316" spans="1:8" ht="15.75" x14ac:dyDescent="0.25">
      <c r="A316" s="75" t="str">
        <f>Angebot!A316</f>
        <v>Federdeckel für 70mm Dose</v>
      </c>
      <c r="B316" s="76" t="str">
        <f>Angebot!B316</f>
        <v>Kaiser</v>
      </c>
      <c r="C316" s="76" t="str">
        <f>Angebot!C316</f>
        <v>1174-25</v>
      </c>
      <c r="D316" s="67">
        <f>Angebot!W316</f>
        <v>0</v>
      </c>
      <c r="E316" s="77" t="str">
        <f>Angebot!AH316</f>
        <v/>
      </c>
      <c r="F316" s="77" t="str">
        <f>Angebot!AL316</f>
        <v/>
      </c>
      <c r="G316" s="36" t="str">
        <f t="shared" si="6"/>
        <v/>
      </c>
      <c r="H316" s="59"/>
    </row>
    <row r="317" spans="1:8" ht="15.75" x14ac:dyDescent="0.25">
      <c r="A317" s="75" t="str">
        <f>Angebot!A317</f>
        <v>Abzweig-/ Schalterdosen Hohlwand</v>
      </c>
      <c r="B317" s="76" t="str">
        <f>Angebot!B317</f>
        <v>gelb</v>
      </c>
      <c r="C317" s="76">
        <f>Angebot!C317</f>
        <v>0</v>
      </c>
      <c r="D317" s="67">
        <f>Angebot!W317</f>
        <v>0</v>
      </c>
      <c r="E317" s="77">
        <f>Angebot!AH317</f>
        <v>0</v>
      </c>
      <c r="F317" s="77">
        <f>Angebot!AL317</f>
        <v>0</v>
      </c>
      <c r="G317" s="36" t="str">
        <f t="shared" si="6"/>
        <v>x</v>
      </c>
      <c r="H317" s="59"/>
    </row>
    <row r="318" spans="1:8" ht="15.75" x14ac:dyDescent="0.25">
      <c r="A318" s="75" t="str">
        <f>Angebot!A318</f>
        <v>Hohlwanddose 47mm</v>
      </c>
      <c r="B318" s="76" t="str">
        <f>Angebot!B318</f>
        <v>Kaiser</v>
      </c>
      <c r="C318" s="76" t="str">
        <f>Angebot!C318</f>
        <v>9063-01</v>
      </c>
      <c r="D318" s="67">
        <f>Angebot!W318</f>
        <v>0</v>
      </c>
      <c r="E318" s="77" t="str">
        <f>Angebot!AH318</f>
        <v/>
      </c>
      <c r="F318" s="77" t="str">
        <f>Angebot!AL318</f>
        <v/>
      </c>
      <c r="G318" s="36" t="str">
        <f t="shared" si="6"/>
        <v/>
      </c>
      <c r="H318" s="59"/>
    </row>
    <row r="319" spans="1:8" ht="15.75" x14ac:dyDescent="0.25">
      <c r="A319" s="75" t="str">
        <f>Angebot!A319</f>
        <v>Hohlwanddose 61mm</v>
      </c>
      <c r="B319" s="76" t="str">
        <f>Angebot!B319</f>
        <v>Kaiser</v>
      </c>
      <c r="C319" s="76" t="str">
        <f>Angebot!C319</f>
        <v>9064-01</v>
      </c>
      <c r="D319" s="67">
        <f>Angebot!W319</f>
        <v>0</v>
      </c>
      <c r="E319" s="77" t="str">
        <f>Angebot!AH319</f>
        <v/>
      </c>
      <c r="F319" s="77" t="str">
        <f>Angebot!AL319</f>
        <v/>
      </c>
      <c r="G319" s="36" t="str">
        <f t="shared" si="6"/>
        <v/>
      </c>
      <c r="H319" s="59"/>
    </row>
    <row r="320" spans="1:8" ht="15.75" x14ac:dyDescent="0.25">
      <c r="A320" s="75" t="str">
        <f>Angebot!A320</f>
        <v>Hohlwanddose Luftdicht 48mm</v>
      </c>
      <c r="B320" s="76" t="str">
        <f>Angebot!B320</f>
        <v>Kaiser</v>
      </c>
      <c r="C320" s="76" t="str">
        <f>Angebot!C320</f>
        <v>9263-21</v>
      </c>
      <c r="D320" s="67">
        <f>Angebot!W320</f>
        <v>0</v>
      </c>
      <c r="E320" s="77" t="str">
        <f>Angebot!AH320</f>
        <v/>
      </c>
      <c r="F320" s="77" t="str">
        <f>Angebot!AL320</f>
        <v/>
      </c>
      <c r="G320" s="36" t="str">
        <f t="shared" si="6"/>
        <v/>
      </c>
      <c r="H320" s="59"/>
    </row>
    <row r="321" spans="1:8" ht="15.75" x14ac:dyDescent="0.25">
      <c r="A321" s="75" t="str">
        <f>Angebot!A321</f>
        <v>Hohlwanddose Luftdicht 61mm</v>
      </c>
      <c r="B321" s="76" t="str">
        <f>Angebot!B321</f>
        <v>Kaiser</v>
      </c>
      <c r="C321" s="76" t="str">
        <f>Angebot!C321</f>
        <v>9264-21</v>
      </c>
      <c r="D321" s="67">
        <f>Angebot!W321</f>
        <v>0</v>
      </c>
      <c r="E321" s="77" t="str">
        <f>Angebot!AH321</f>
        <v/>
      </c>
      <c r="F321" s="77" t="str">
        <f>Angebot!AL321</f>
        <v/>
      </c>
      <c r="G321" s="36" t="str">
        <f t="shared" si="6"/>
        <v/>
      </c>
      <c r="H321" s="59"/>
    </row>
    <row r="322" spans="1:8" ht="15.75" x14ac:dyDescent="0.25">
      <c r="A322" s="75" t="str">
        <f>Angebot!A322</f>
        <v>Abzweig-/ Schalterdosen Aufputz</v>
      </c>
      <c r="B322" s="76" t="str">
        <f>Angebot!B322</f>
        <v>gelb</v>
      </c>
      <c r="C322" s="76">
        <f>Angebot!C322</f>
        <v>0</v>
      </c>
      <c r="D322" s="67">
        <f>Angebot!W322</f>
        <v>0</v>
      </c>
      <c r="E322" s="77">
        <f>Angebot!AH322</f>
        <v>0</v>
      </c>
      <c r="F322" s="77">
        <f>Angebot!AL322</f>
        <v>0</v>
      </c>
      <c r="G322" s="36" t="str">
        <f t="shared" si="6"/>
        <v>x</v>
      </c>
      <c r="H322" s="59"/>
    </row>
    <row r="323" spans="1:8" ht="15.75" x14ac:dyDescent="0.25">
      <c r="A323" s="75" t="str">
        <f>Angebot!A323</f>
        <v>Abzweigkasten AP</v>
      </c>
      <c r="B323" s="76" t="str">
        <f>Angebot!B323</f>
        <v>Spelsberg</v>
      </c>
      <c r="C323" s="76" t="str">
        <f>Angebot!C323</f>
        <v>i12</v>
      </c>
      <c r="D323" s="67">
        <f>Angebot!W323</f>
        <v>0</v>
      </c>
      <c r="E323" s="77" t="str">
        <f>Angebot!AH323</f>
        <v/>
      </c>
      <c r="F323" s="77" t="str">
        <f>Angebot!AL323</f>
        <v/>
      </c>
      <c r="G323" s="36" t="str">
        <f t="shared" si="6"/>
        <v/>
      </c>
      <c r="H323" s="59"/>
    </row>
    <row r="324" spans="1:8" ht="15.75" x14ac:dyDescent="0.25">
      <c r="A324" s="75" t="str">
        <f>Angebot!A324</f>
        <v>Abzweigkasten AP ohne Klemme</v>
      </c>
      <c r="B324" s="76" t="str">
        <f>Angebot!B324</f>
        <v>Hensel</v>
      </c>
      <c r="C324" s="76" t="str">
        <f>Angebot!C324</f>
        <v>D9020</v>
      </c>
      <c r="D324" s="67">
        <f>Angebot!W324</f>
        <v>0</v>
      </c>
      <c r="E324" s="77" t="str">
        <f>Angebot!AH324</f>
        <v/>
      </c>
      <c r="F324" s="77" t="str">
        <f>Angebot!AL324</f>
        <v/>
      </c>
      <c r="G324" s="36" t="str">
        <f t="shared" si="6"/>
        <v/>
      </c>
      <c r="H324" s="59"/>
    </row>
    <row r="325" spans="1:8" ht="15.75" x14ac:dyDescent="0.25">
      <c r="A325" s="75" t="str">
        <f>Angebot!A325</f>
        <v>Abzweigkasten AP ohne Klemme</v>
      </c>
      <c r="B325" s="76" t="str">
        <f>Angebot!B325</f>
        <v>Hensel</v>
      </c>
      <c r="C325" s="76" t="str">
        <f>Angebot!C325</f>
        <v>D9040</v>
      </c>
      <c r="D325" s="67">
        <f>Angebot!W325</f>
        <v>0</v>
      </c>
      <c r="E325" s="77" t="str">
        <f>Angebot!AH325</f>
        <v/>
      </c>
      <c r="F325" s="77" t="str">
        <f>Angebot!AL325</f>
        <v/>
      </c>
      <c r="G325" s="36" t="str">
        <f t="shared" si="6"/>
        <v/>
      </c>
      <c r="H325" s="59"/>
    </row>
    <row r="326" spans="1:8" ht="15.75" x14ac:dyDescent="0.25">
      <c r="A326" s="75" t="str">
        <f>Angebot!A326</f>
        <v>Abzweigkasten AP ohne Klemme</v>
      </c>
      <c r="B326" s="76" t="str">
        <f>Angebot!B326</f>
        <v>Hensel</v>
      </c>
      <c r="C326" s="76" t="str">
        <f>Angebot!C326</f>
        <v>K9060</v>
      </c>
      <c r="D326" s="67">
        <f>Angebot!W326</f>
        <v>0</v>
      </c>
      <c r="E326" s="77" t="str">
        <f>Angebot!AH326</f>
        <v/>
      </c>
      <c r="F326" s="77" t="str">
        <f>Angebot!AL326</f>
        <v/>
      </c>
      <c r="G326" s="36" t="str">
        <f t="shared" si="6"/>
        <v/>
      </c>
      <c r="H326" s="59"/>
    </row>
    <row r="327" spans="1:8" ht="15.75" x14ac:dyDescent="0.25">
      <c r="A327" s="75" t="str">
        <f>Angebot!A327</f>
        <v>Abzweigkasten AP mit 5-Poliger Klemme</v>
      </c>
      <c r="B327" s="76" t="str">
        <f>Angebot!B327</f>
        <v>Hensel</v>
      </c>
      <c r="C327" s="76" t="str">
        <f>Angebot!C327</f>
        <v>D9025</v>
      </c>
      <c r="D327" s="67">
        <f>Angebot!W327</f>
        <v>0</v>
      </c>
      <c r="E327" s="77" t="str">
        <f>Angebot!AH327</f>
        <v/>
      </c>
      <c r="F327" s="77" t="str">
        <f>Angebot!AL327</f>
        <v/>
      </c>
      <c r="G327" s="36" t="str">
        <f t="shared" si="6"/>
        <v/>
      </c>
      <c r="H327" s="59"/>
    </row>
    <row r="328" spans="1:8" ht="15.75" x14ac:dyDescent="0.25">
      <c r="A328" s="75" t="str">
        <f>Angebot!A328</f>
        <v>Abzweigkasten AP mit 5-Poliger Klemme</v>
      </c>
      <c r="B328" s="76" t="str">
        <f>Angebot!B328</f>
        <v>Hensel</v>
      </c>
      <c r="C328" s="76" t="str">
        <f>Angebot!C328</f>
        <v>D9045</v>
      </c>
      <c r="D328" s="67">
        <f>Angebot!W328</f>
        <v>0</v>
      </c>
      <c r="E328" s="77" t="str">
        <f>Angebot!AH328</f>
        <v/>
      </c>
      <c r="F328" s="77" t="str">
        <f>Angebot!AL328</f>
        <v/>
      </c>
      <c r="G328" s="36" t="str">
        <f t="shared" si="6"/>
        <v/>
      </c>
      <c r="H328" s="59"/>
    </row>
    <row r="329" spans="1:8" ht="15.75" x14ac:dyDescent="0.25">
      <c r="A329" s="75" t="str">
        <f>Angebot!A329</f>
        <v>Abzweigkasten AP mit 5-Poliger Klemme</v>
      </c>
      <c r="B329" s="76" t="str">
        <f>Angebot!B329</f>
        <v>Hensel</v>
      </c>
      <c r="C329" s="76" t="str">
        <f>Angebot!C329</f>
        <v>D9065</v>
      </c>
      <c r="D329" s="67">
        <f>Angebot!W329</f>
        <v>0</v>
      </c>
      <c r="E329" s="77" t="str">
        <f>Angebot!AH329</f>
        <v/>
      </c>
      <c r="F329" s="77" t="str">
        <f>Angebot!AL329</f>
        <v/>
      </c>
      <c r="G329" s="36" t="str">
        <f t="shared" si="6"/>
        <v/>
      </c>
      <c r="H329" s="59"/>
    </row>
    <row r="330" spans="1:8" ht="15.75" x14ac:dyDescent="0.25">
      <c r="A330" s="75" t="str">
        <f>Angebot!A330</f>
        <v>Potentialausgleich</v>
      </c>
      <c r="B330" s="76" t="str">
        <f>Angebot!B330</f>
        <v>gelb</v>
      </c>
      <c r="C330" s="76">
        <f>Angebot!C330</f>
        <v>0</v>
      </c>
      <c r="D330" s="67">
        <f>Angebot!W330</f>
        <v>0</v>
      </c>
      <c r="E330" s="77">
        <f>Angebot!AH330</f>
        <v>0</v>
      </c>
      <c r="F330" s="77">
        <f>Angebot!AL330</f>
        <v>0</v>
      </c>
      <c r="G330" s="36" t="str">
        <f t="shared" si="6"/>
        <v>x</v>
      </c>
      <c r="H330" s="59"/>
    </row>
    <row r="331" spans="1:8" ht="15.75" x14ac:dyDescent="0.25">
      <c r="A331" s="75" t="str">
        <f>Angebot!A331</f>
        <v>Potentialausgleichsschiene</v>
      </c>
      <c r="B331" s="76" t="str">
        <f>Angebot!B331</f>
        <v>Eltropa</v>
      </c>
      <c r="C331" s="76" t="str">
        <f>Angebot!C331</f>
        <v>E309 NN</v>
      </c>
      <c r="D331" s="67">
        <f>Angebot!W331</f>
        <v>0</v>
      </c>
      <c r="E331" s="77" t="str">
        <f>Angebot!AH331</f>
        <v/>
      </c>
      <c r="F331" s="77" t="str">
        <f>Angebot!AL331</f>
        <v/>
      </c>
      <c r="G331" s="36" t="str">
        <f t="shared" si="6"/>
        <v/>
      </c>
      <c r="H331" s="59"/>
    </row>
    <row r="332" spans="1:8" ht="15.75" x14ac:dyDescent="0.25">
      <c r="A332" s="75" t="str">
        <f>Angebot!A332</f>
        <v>Potentialausgleichsschiene</v>
      </c>
      <c r="B332" s="76" t="str">
        <f>Angebot!B332</f>
        <v>OBO Bettermann</v>
      </c>
      <c r="C332" s="76">
        <f>Angebot!C332</f>
        <v>1809</v>
      </c>
      <c r="D332" s="67">
        <f>Angebot!W332</f>
        <v>0</v>
      </c>
      <c r="E332" s="77" t="str">
        <f>Angebot!AH332</f>
        <v/>
      </c>
      <c r="F332" s="77" t="str">
        <f>Angebot!AL332</f>
        <v/>
      </c>
      <c r="G332" s="36" t="str">
        <f t="shared" si="6"/>
        <v/>
      </c>
      <c r="H332" s="59"/>
    </row>
    <row r="333" spans="1:8" ht="15.75" x14ac:dyDescent="0.25">
      <c r="A333" s="75" t="str">
        <f>Angebot!A333</f>
        <v>Potentialausgleichsschiene</v>
      </c>
      <c r="B333" s="76" t="str">
        <f>Angebot!B333</f>
        <v>OBO</v>
      </c>
      <c r="C333" s="76" t="str">
        <f>Angebot!C333</f>
        <v>1801 VDE</v>
      </c>
      <c r="D333" s="67">
        <f>Angebot!W333</f>
        <v>0</v>
      </c>
      <c r="E333" s="77" t="str">
        <f>Angebot!AH333</f>
        <v/>
      </c>
      <c r="F333" s="77" t="str">
        <f>Angebot!AL333</f>
        <v/>
      </c>
      <c r="G333" s="36" t="str">
        <f t="shared" si="6"/>
        <v/>
      </c>
      <c r="H333" s="59"/>
    </row>
    <row r="334" spans="1:8" ht="15.75" x14ac:dyDescent="0.25">
      <c r="A334" s="75" t="str">
        <f>Angebot!A334</f>
        <v>Erdung des Telefon Anschlusses</v>
      </c>
      <c r="B334" s="76" t="str">
        <f>Angebot!B334</f>
        <v xml:space="preserve"> </v>
      </c>
      <c r="C334" s="76" t="str">
        <f>Angebot!C334</f>
        <v xml:space="preserve"> </v>
      </c>
      <c r="D334" s="67">
        <f>Angebot!W334</f>
        <v>0</v>
      </c>
      <c r="E334" s="77" t="str">
        <f>Angebot!AH334</f>
        <v/>
      </c>
      <c r="F334" s="77" t="str">
        <f>Angebot!AL334</f>
        <v/>
      </c>
      <c r="G334" s="36" t="str">
        <f t="shared" si="6"/>
        <v/>
      </c>
      <c r="H334" s="59"/>
    </row>
    <row r="335" spans="1:8" ht="15.75" x14ac:dyDescent="0.25">
      <c r="A335" s="75" t="str">
        <f>Angebot!A335</f>
        <v>Erdung der Antennenanlage</v>
      </c>
      <c r="B335" s="76" t="str">
        <f>Angebot!B335</f>
        <v xml:space="preserve"> </v>
      </c>
      <c r="C335" s="76" t="str">
        <f>Angebot!C335</f>
        <v xml:space="preserve"> </v>
      </c>
      <c r="D335" s="67">
        <f>Angebot!W335</f>
        <v>0</v>
      </c>
      <c r="E335" s="77" t="str">
        <f>Angebot!AH335</f>
        <v/>
      </c>
      <c r="F335" s="77" t="str">
        <f>Angebot!AL335</f>
        <v/>
      </c>
      <c r="G335" s="36" t="str">
        <f t="shared" si="6"/>
        <v/>
      </c>
      <c r="H335" s="59"/>
    </row>
    <row r="336" spans="1:8" ht="15.75" x14ac:dyDescent="0.25">
      <c r="A336" s="75" t="str">
        <f>Angebot!A336</f>
        <v>Verbinden der Heizungs- und Wasserrohre</v>
      </c>
      <c r="B336" s="76" t="str">
        <f>Angebot!B336</f>
        <v xml:space="preserve"> </v>
      </c>
      <c r="C336" s="76" t="str">
        <f>Angebot!C336</f>
        <v xml:space="preserve"> </v>
      </c>
      <c r="D336" s="67">
        <f>Angebot!W336</f>
        <v>0</v>
      </c>
      <c r="E336" s="77" t="str">
        <f>Angebot!AH336</f>
        <v/>
      </c>
      <c r="F336" s="77" t="str">
        <f>Angebot!AL336</f>
        <v/>
      </c>
      <c r="G336" s="36" t="str">
        <f t="shared" si="6"/>
        <v/>
      </c>
      <c r="H336" s="59"/>
    </row>
    <row r="337" spans="1:8" ht="15.75" x14ac:dyDescent="0.25">
      <c r="A337" s="75" t="str">
        <f>Angebot!A337</f>
        <v>Verbinden der Dusch oder Badewanne</v>
      </c>
      <c r="B337" s="76" t="str">
        <f>Angebot!B337</f>
        <v xml:space="preserve"> </v>
      </c>
      <c r="C337" s="76" t="str">
        <f>Angebot!C337</f>
        <v xml:space="preserve"> </v>
      </c>
      <c r="D337" s="67">
        <f>Angebot!W337</f>
        <v>0</v>
      </c>
      <c r="E337" s="77" t="str">
        <f>Angebot!AH337</f>
        <v/>
      </c>
      <c r="F337" s="77" t="str">
        <f>Angebot!AL337</f>
        <v/>
      </c>
      <c r="G337" s="36" t="str">
        <f t="shared" si="6"/>
        <v/>
      </c>
      <c r="H337" s="59"/>
    </row>
    <row r="338" spans="1:8" ht="15.75" x14ac:dyDescent="0.25">
      <c r="A338" s="75" t="str">
        <f>Angebot!A338</f>
        <v>Verbinden von Metallenen Bauteilen</v>
      </c>
      <c r="B338" s="76" t="str">
        <f>Angebot!B338</f>
        <v xml:space="preserve"> </v>
      </c>
      <c r="C338" s="76" t="str">
        <f>Angebot!C338</f>
        <v xml:space="preserve"> </v>
      </c>
      <c r="D338" s="67">
        <f>Angebot!W338</f>
        <v>0</v>
      </c>
      <c r="E338" s="77" t="str">
        <f>Angebot!AH338</f>
        <v/>
      </c>
      <c r="F338" s="77" t="str">
        <f>Angebot!AL338</f>
        <v/>
      </c>
      <c r="G338" s="36" t="str">
        <f t="shared" si="6"/>
        <v/>
      </c>
      <c r="H338" s="59"/>
    </row>
    <row r="339" spans="1:8" ht="15.75" x14ac:dyDescent="0.25">
      <c r="A339" s="75" t="str">
        <f>Angebot!A339</f>
        <v>Erdungsrohrschelle 8-22mm</v>
      </c>
      <c r="B339" s="76" t="str">
        <f>Angebot!B339</f>
        <v>Eltropa</v>
      </c>
      <c r="C339" s="76" t="str">
        <f>Angebot!C339</f>
        <v>E370N</v>
      </c>
      <c r="D339" s="67">
        <f>Angebot!W339</f>
        <v>0</v>
      </c>
      <c r="E339" s="77" t="str">
        <f>Angebot!AH339</f>
        <v/>
      </c>
      <c r="F339" s="77" t="str">
        <f>Angebot!AL339</f>
        <v/>
      </c>
      <c r="G339" s="36" t="str">
        <f t="shared" si="6"/>
        <v/>
      </c>
      <c r="H339" s="59"/>
    </row>
    <row r="340" spans="1:8" ht="15.75" x14ac:dyDescent="0.25">
      <c r="A340" s="75" t="str">
        <f>Angebot!A340</f>
        <v>Erdungsrohrschelle 10-102mm</v>
      </c>
      <c r="B340" s="76" t="str">
        <f>Angebot!B340</f>
        <v>Eltropa</v>
      </c>
      <c r="C340" s="76" t="str">
        <f>Angebot!C340</f>
        <v>E374N</v>
      </c>
      <c r="D340" s="67">
        <f>Angebot!W340</f>
        <v>0</v>
      </c>
      <c r="E340" s="77" t="str">
        <f>Angebot!AH340</f>
        <v/>
      </c>
      <c r="F340" s="77" t="str">
        <f>Angebot!AL340</f>
        <v/>
      </c>
      <c r="G340" s="36" t="str">
        <f t="shared" si="6"/>
        <v/>
      </c>
      <c r="H340" s="59"/>
    </row>
    <row r="341" spans="1:8" ht="15.75" x14ac:dyDescent="0.25">
      <c r="A341" s="75" t="str">
        <f>Angebot!A341</f>
        <v>Kabel anschließen, Verteilungen Verdrahten, Heizung anschließen</v>
      </c>
      <c r="B341" s="76" t="str">
        <f>Angebot!B341</f>
        <v>gelb</v>
      </c>
      <c r="C341" s="76">
        <f>Angebot!C341</f>
        <v>0</v>
      </c>
      <c r="D341" s="67">
        <f>Angebot!W341</f>
        <v>0</v>
      </c>
      <c r="E341" s="77">
        <f>Angebot!AH341</f>
        <v>0</v>
      </c>
      <c r="F341" s="77">
        <f>Angebot!AL341</f>
        <v>0</v>
      </c>
      <c r="G341" s="36" t="str">
        <f t="shared" si="6"/>
        <v>x</v>
      </c>
      <c r="H341" s="59"/>
    </row>
    <row r="342" spans="1:8" ht="15.75" x14ac:dyDescent="0.25">
      <c r="A342" s="75" t="str">
        <f>Angebot!A342</f>
        <v>Wärmepumpe-Boden Verkabeln und anschließen</v>
      </c>
      <c r="B342" s="76" t="str">
        <f>Angebot!B342</f>
        <v xml:space="preserve"> </v>
      </c>
      <c r="C342" s="76" t="str">
        <f>Angebot!C342</f>
        <v xml:space="preserve"> </v>
      </c>
      <c r="D342" s="67">
        <f>Angebot!W342</f>
        <v>0</v>
      </c>
      <c r="E342" s="77" t="str">
        <f>Angebot!AH342</f>
        <v/>
      </c>
      <c r="F342" s="77" t="str">
        <f>Angebot!AL342</f>
        <v/>
      </c>
      <c r="G342" s="36" t="str">
        <f t="shared" si="6"/>
        <v/>
      </c>
      <c r="H342" s="59"/>
    </row>
    <row r="343" spans="1:8" ht="15.75" x14ac:dyDescent="0.25">
      <c r="A343" s="75" t="str">
        <f>Angebot!A343</f>
        <v>Wärmepumpe-Luft Verkabeln und anschließen</v>
      </c>
      <c r="B343" s="76" t="str">
        <f>Angebot!B343</f>
        <v xml:space="preserve"> </v>
      </c>
      <c r="C343" s="76" t="str">
        <f>Angebot!C343</f>
        <v xml:space="preserve"> </v>
      </c>
      <c r="D343" s="67">
        <f>Angebot!W343</f>
        <v>0</v>
      </c>
      <c r="E343" s="77" t="str">
        <f>Angebot!AH343</f>
        <v/>
      </c>
      <c r="F343" s="77" t="str">
        <f>Angebot!AL343</f>
        <v/>
      </c>
      <c r="G343" s="36" t="str">
        <f t="shared" si="6"/>
        <v/>
      </c>
      <c r="H343" s="59"/>
    </row>
    <row r="344" spans="1:8" ht="15.75" x14ac:dyDescent="0.25">
      <c r="A344" s="75" t="str">
        <f>Angebot!A344</f>
        <v>Gastherme Verkabeln und anschließen</v>
      </c>
      <c r="B344" s="76" t="str">
        <f>Angebot!B344</f>
        <v xml:space="preserve"> </v>
      </c>
      <c r="C344" s="76" t="str">
        <f>Angebot!C344</f>
        <v xml:space="preserve"> </v>
      </c>
      <c r="D344" s="67">
        <f>Angebot!W344</f>
        <v>0</v>
      </c>
      <c r="E344" s="77" t="str">
        <f>Angebot!AH344</f>
        <v/>
      </c>
      <c r="F344" s="77" t="str">
        <f>Angebot!AL344</f>
        <v/>
      </c>
      <c r="G344" s="36" t="str">
        <f t="shared" si="6"/>
        <v/>
      </c>
      <c r="H344" s="59"/>
    </row>
    <row r="345" spans="1:8" ht="15.75" x14ac:dyDescent="0.25">
      <c r="A345" s="75" t="str">
        <f>Angebot!A345</f>
        <v>Pallets Heizung Verkabeln und anschließen</v>
      </c>
      <c r="B345" s="76" t="str">
        <f>Angebot!B345</f>
        <v xml:space="preserve"> </v>
      </c>
      <c r="C345" s="76" t="str">
        <f>Angebot!C345</f>
        <v xml:space="preserve"> </v>
      </c>
      <c r="D345" s="67">
        <f>Angebot!W345</f>
        <v>0</v>
      </c>
      <c r="E345" s="77" t="str">
        <f>Angebot!AH345</f>
        <v/>
      </c>
      <c r="F345" s="77" t="str">
        <f>Angebot!AL345</f>
        <v/>
      </c>
      <c r="G345" s="36" t="str">
        <f t="shared" si="6"/>
        <v/>
      </c>
      <c r="H345" s="59"/>
    </row>
    <row r="346" spans="1:8" ht="15.75" x14ac:dyDescent="0.25">
      <c r="A346" s="75" t="str">
        <f>Angebot!A346</f>
        <v>Fernwärme Heizung Verkabeln und anschließen</v>
      </c>
      <c r="B346" s="76" t="str">
        <f>Angebot!B346</f>
        <v xml:space="preserve"> </v>
      </c>
      <c r="C346" s="76" t="str">
        <f>Angebot!C346</f>
        <v xml:space="preserve"> </v>
      </c>
      <c r="D346" s="67">
        <f>Angebot!W346</f>
        <v>0</v>
      </c>
      <c r="E346" s="77" t="str">
        <f>Angebot!AH346</f>
        <v/>
      </c>
      <c r="F346" s="77" t="str">
        <f>Angebot!AL346</f>
        <v/>
      </c>
      <c r="G346" s="36" t="str">
        <f t="shared" si="6"/>
        <v/>
      </c>
      <c r="H346" s="59"/>
    </row>
    <row r="347" spans="1:8" ht="15.75" x14ac:dyDescent="0.25">
      <c r="A347" s="75" t="str">
        <f>Angebot!A347</f>
        <v>Fußbodenheizungsverteiler Verkabeln und anschließen</v>
      </c>
      <c r="B347" s="76" t="str">
        <f>Angebot!B347</f>
        <v xml:space="preserve"> </v>
      </c>
      <c r="C347" s="76" t="str">
        <f>Angebot!C347</f>
        <v xml:space="preserve"> </v>
      </c>
      <c r="D347" s="67">
        <f>Angebot!W347</f>
        <v>0</v>
      </c>
      <c r="E347" s="77" t="str">
        <f>Angebot!AH347</f>
        <v/>
      </c>
      <c r="F347" s="77" t="str">
        <f>Angebot!AL347</f>
        <v/>
      </c>
      <c r="G347" s="36" t="str">
        <f t="shared" si="6"/>
        <v/>
      </c>
      <c r="H347" s="59"/>
    </row>
    <row r="348" spans="1:8" ht="15.75" x14ac:dyDescent="0.25">
      <c r="A348" s="75" t="str">
        <f>Angebot!A348</f>
        <v>Hausanschlußkasten anklemmen</v>
      </c>
      <c r="B348" s="76" t="str">
        <f>Angebot!B348</f>
        <v xml:space="preserve"> </v>
      </c>
      <c r="C348" s="76" t="str">
        <f>Angebot!C348</f>
        <v xml:space="preserve"> </v>
      </c>
      <c r="D348" s="67">
        <f>Angebot!W348</f>
        <v>0</v>
      </c>
      <c r="E348" s="77" t="str">
        <f>Angebot!AH348</f>
        <v/>
      </c>
      <c r="F348" s="77" t="str">
        <f>Angebot!AL348</f>
        <v/>
      </c>
      <c r="G348" s="36" t="str">
        <f t="shared" si="6"/>
        <v/>
      </c>
      <c r="H348" s="59"/>
    </row>
    <row r="349" spans="1:8" ht="15.75" x14ac:dyDescent="0.25">
      <c r="A349" s="75" t="str">
        <f>Angebot!A349</f>
        <v>Zählerkasten anklemmen</v>
      </c>
      <c r="B349" s="76" t="str">
        <f>Angebot!B349</f>
        <v xml:space="preserve"> </v>
      </c>
      <c r="C349" s="76" t="str">
        <f>Angebot!C349</f>
        <v xml:space="preserve"> </v>
      </c>
      <c r="D349" s="67">
        <f>Angebot!W349</f>
        <v>0</v>
      </c>
      <c r="E349" s="77" t="str">
        <f>Angebot!AH349</f>
        <v/>
      </c>
      <c r="F349" s="77" t="str">
        <f>Angebot!AL349</f>
        <v/>
      </c>
      <c r="G349" s="36" t="str">
        <f t="shared" si="6"/>
        <v/>
      </c>
      <c r="H349" s="59"/>
    </row>
    <row r="350" spans="1:8" ht="15.75" x14ac:dyDescent="0.25">
      <c r="A350" s="75" t="str">
        <f>Angebot!A350</f>
        <v>Zählerkasten mit Verteilung anklemmen und Verdrahten</v>
      </c>
      <c r="B350" s="76" t="str">
        <f>Angebot!B350</f>
        <v xml:space="preserve"> </v>
      </c>
      <c r="C350" s="76" t="str">
        <f>Angebot!C350</f>
        <v xml:space="preserve"> </v>
      </c>
      <c r="D350" s="67">
        <f>Angebot!W350</f>
        <v>0</v>
      </c>
      <c r="E350" s="77" t="str">
        <f>Angebot!AH350</f>
        <v/>
      </c>
      <c r="F350" s="77" t="str">
        <f>Angebot!AL350</f>
        <v/>
      </c>
      <c r="G350" s="36" t="str">
        <f t="shared" si="6"/>
        <v/>
      </c>
      <c r="H350" s="59"/>
    </row>
    <row r="351" spans="1:8" ht="15.75" x14ac:dyDescent="0.25">
      <c r="A351" s="75" t="str">
        <f>Angebot!A351</f>
        <v>Unterverteilung anklemmen und Verdrahten</v>
      </c>
      <c r="B351" s="76" t="str">
        <f>Angebot!B351</f>
        <v xml:space="preserve"> </v>
      </c>
      <c r="C351" s="76" t="str">
        <f>Angebot!C351</f>
        <v xml:space="preserve"> </v>
      </c>
      <c r="D351" s="67">
        <f>Angebot!W351</f>
        <v>0</v>
      </c>
      <c r="E351" s="77" t="str">
        <f>Angebot!AH351</f>
        <v/>
      </c>
      <c r="F351" s="77" t="str">
        <f>Angebot!AL351</f>
        <v/>
      </c>
      <c r="G351" s="36" t="str">
        <f t="shared" si="6"/>
        <v/>
      </c>
      <c r="H351" s="59"/>
    </row>
    <row r="352" spans="1:8" ht="15.75" x14ac:dyDescent="0.25">
      <c r="A352" s="75" t="str">
        <f>Angebot!A352</f>
        <v>Baumaterial und Sonstiges</v>
      </c>
      <c r="B352" s="76" t="str">
        <f>Angebot!B352</f>
        <v>gelb</v>
      </c>
      <c r="C352" s="76">
        <f>Angebot!C352</f>
        <v>0</v>
      </c>
      <c r="D352" s="67">
        <f>Angebot!W352</f>
        <v>0</v>
      </c>
      <c r="E352" s="77">
        <f>Angebot!AH352</f>
        <v>0</v>
      </c>
      <c r="F352" s="77">
        <f>Angebot!AL352</f>
        <v>0</v>
      </c>
      <c r="G352" s="36" t="str">
        <f t="shared" si="6"/>
        <v>x</v>
      </c>
      <c r="H352" s="59"/>
    </row>
    <row r="353" spans="1:8" ht="15.75" x14ac:dyDescent="0.25">
      <c r="A353" s="75" t="str">
        <f>Angebot!A353</f>
        <v>Stuckgips</v>
      </c>
      <c r="B353" s="76" t="str">
        <f>Angebot!B353</f>
        <v xml:space="preserve"> </v>
      </c>
      <c r="C353" s="76" t="str">
        <f>Angebot!C353</f>
        <v xml:space="preserve"> </v>
      </c>
      <c r="D353" s="67">
        <f>Angebot!W353</f>
        <v>0</v>
      </c>
      <c r="E353" s="77" t="str">
        <f>Angebot!AH353</f>
        <v/>
      </c>
      <c r="F353" s="77" t="str">
        <f>Angebot!AL353</f>
        <v/>
      </c>
      <c r="G353" s="36" t="str">
        <f t="shared" si="6"/>
        <v/>
      </c>
      <c r="H353" s="59"/>
    </row>
    <row r="354" spans="1:8" ht="15.75" x14ac:dyDescent="0.25">
      <c r="A354" s="75" t="str">
        <f>Angebot!A354</f>
        <v>Ansetzgips</v>
      </c>
      <c r="B354" s="76" t="str">
        <f>Angebot!B354</f>
        <v xml:space="preserve"> </v>
      </c>
      <c r="C354" s="76" t="str">
        <f>Angebot!C354</f>
        <v xml:space="preserve"> </v>
      </c>
      <c r="D354" s="67">
        <f>Angebot!W354</f>
        <v>0</v>
      </c>
      <c r="E354" s="77" t="str">
        <f>Angebot!AH354</f>
        <v/>
      </c>
      <c r="F354" s="77" t="str">
        <f>Angebot!AL354</f>
        <v/>
      </c>
      <c r="G354" s="36" t="str">
        <f t="shared" si="6"/>
        <v/>
      </c>
      <c r="H354" s="59"/>
    </row>
    <row r="355" spans="1:8" ht="15.75" x14ac:dyDescent="0.25">
      <c r="A355" s="75" t="str">
        <f>Angebot!A355</f>
        <v>Blitzzement</v>
      </c>
      <c r="B355" s="76" t="str">
        <f>Angebot!B355</f>
        <v xml:space="preserve"> </v>
      </c>
      <c r="C355" s="76" t="str">
        <f>Angebot!C355</f>
        <v xml:space="preserve"> </v>
      </c>
      <c r="D355" s="67">
        <f>Angebot!W355</f>
        <v>0</v>
      </c>
      <c r="E355" s="77" t="str">
        <f>Angebot!AH355</f>
        <v/>
      </c>
      <c r="F355" s="77" t="str">
        <f>Angebot!AL355</f>
        <v/>
      </c>
      <c r="G355" s="36" t="str">
        <f t="shared" si="6"/>
        <v/>
      </c>
      <c r="H355" s="59"/>
    </row>
    <row r="356" spans="1:8" ht="15.75" x14ac:dyDescent="0.25">
      <c r="A356" s="75" t="str">
        <f>Angebot!A356</f>
        <v>Fliesenkleber</v>
      </c>
      <c r="B356" s="76" t="str">
        <f>Angebot!B356</f>
        <v xml:space="preserve"> </v>
      </c>
      <c r="C356" s="76" t="str">
        <f>Angebot!C356</f>
        <v xml:space="preserve"> </v>
      </c>
      <c r="D356" s="67">
        <f>Angebot!W356</f>
        <v>0</v>
      </c>
      <c r="E356" s="77" t="str">
        <f>Angebot!AH356</f>
        <v/>
      </c>
      <c r="F356" s="77" t="str">
        <f>Angebot!AL356</f>
        <v/>
      </c>
      <c r="G356" s="36" t="str">
        <f t="shared" ref="G356:G386" si="7">IF(OR(B356="gelb",D356&gt;0,H356="x",H356&gt;0.1),"x","")</f>
        <v/>
      </c>
      <c r="H356" s="59"/>
    </row>
    <row r="357" spans="1:8" ht="15.75" x14ac:dyDescent="0.25">
      <c r="A357" s="75" t="str">
        <f>Angebot!A357</f>
        <v>Verbindungsdosenklemme 2x0,5-2,5mm²</v>
      </c>
      <c r="B357" s="76" t="str">
        <f>Angebot!B357</f>
        <v>Wago</v>
      </c>
      <c r="C357" s="76" t="str">
        <f>Angebot!C357</f>
        <v>2273-202</v>
      </c>
      <c r="D357" s="67">
        <f>Angebot!W357</f>
        <v>0</v>
      </c>
      <c r="E357" s="77" t="str">
        <f>Angebot!AH357</f>
        <v/>
      </c>
      <c r="F357" s="77" t="str">
        <f>Angebot!AL357</f>
        <v/>
      </c>
      <c r="G357" s="36" t="str">
        <f t="shared" si="7"/>
        <v/>
      </c>
      <c r="H357" s="59"/>
    </row>
    <row r="358" spans="1:8" ht="15.75" x14ac:dyDescent="0.25">
      <c r="A358" s="75" t="str">
        <f>Angebot!A358</f>
        <v>Verbindungsdosenklemme 3x0,5-2,5mm²</v>
      </c>
      <c r="B358" s="76" t="str">
        <f>Angebot!B358</f>
        <v>Wago</v>
      </c>
      <c r="C358" s="76" t="str">
        <f>Angebot!C358</f>
        <v>2273-203</v>
      </c>
      <c r="D358" s="67">
        <f>Angebot!W358</f>
        <v>0</v>
      </c>
      <c r="E358" s="77" t="str">
        <f>Angebot!AH358</f>
        <v/>
      </c>
      <c r="F358" s="77" t="str">
        <f>Angebot!AL358</f>
        <v/>
      </c>
      <c r="G358" s="36" t="str">
        <f t="shared" si="7"/>
        <v/>
      </c>
      <c r="H358" s="59"/>
    </row>
    <row r="359" spans="1:8" ht="15.75" x14ac:dyDescent="0.25">
      <c r="A359" s="75" t="str">
        <f>Angebot!A359</f>
        <v>Verbindungsdosenklemme 4x0,5-2,5mm²</v>
      </c>
      <c r="B359" s="76" t="str">
        <f>Angebot!B359</f>
        <v>Wago</v>
      </c>
      <c r="C359" s="76" t="str">
        <f>Angebot!C359</f>
        <v>2273-204</v>
      </c>
      <c r="D359" s="67">
        <f>Angebot!W359</f>
        <v>0</v>
      </c>
      <c r="E359" s="77" t="str">
        <f>Angebot!AH359</f>
        <v/>
      </c>
      <c r="F359" s="77" t="str">
        <f>Angebot!AL359</f>
        <v/>
      </c>
      <c r="G359" s="36" t="str">
        <f t="shared" si="7"/>
        <v/>
      </c>
      <c r="H359" s="59"/>
    </row>
    <row r="360" spans="1:8" ht="15.75" x14ac:dyDescent="0.25">
      <c r="A360" s="75" t="str">
        <f>Angebot!A360</f>
        <v>Verbindungsdosenklemme 5x0,5-2,5mm²</v>
      </c>
      <c r="B360" s="76" t="str">
        <f>Angebot!B360</f>
        <v>Wago</v>
      </c>
      <c r="C360" s="76" t="str">
        <f>Angebot!C360</f>
        <v>2273-205</v>
      </c>
      <c r="D360" s="67">
        <f>Angebot!W360</f>
        <v>0</v>
      </c>
      <c r="E360" s="77" t="str">
        <f>Angebot!AH360</f>
        <v/>
      </c>
      <c r="F360" s="77" t="str">
        <f>Angebot!AL360</f>
        <v/>
      </c>
      <c r="G360" s="36" t="str">
        <f t="shared" si="7"/>
        <v/>
      </c>
      <c r="H360" s="59"/>
    </row>
    <row r="361" spans="1:8" ht="15.75" x14ac:dyDescent="0.25">
      <c r="A361" s="75" t="str">
        <f>Angebot!A361</f>
        <v>Verbindungsdosenklemme 5x0,5-2,5mm²</v>
      </c>
      <c r="B361" s="76" t="str">
        <f>Angebot!B361</f>
        <v>Würth</v>
      </c>
      <c r="C361" s="76" t="str">
        <f>Angebot!C361</f>
        <v>05561115</v>
      </c>
      <c r="D361" s="67">
        <f>Angebot!W361</f>
        <v>0</v>
      </c>
      <c r="E361" s="77" t="str">
        <f>Angebot!AH361</f>
        <v/>
      </c>
      <c r="F361" s="77" t="str">
        <f>Angebot!AL361</f>
        <v/>
      </c>
      <c r="G361" s="36" t="str">
        <f t="shared" si="7"/>
        <v/>
      </c>
      <c r="H361" s="59"/>
    </row>
    <row r="362" spans="1:8" ht="15.75" x14ac:dyDescent="0.25">
      <c r="A362" s="75" t="str">
        <f>Angebot!A362</f>
        <v>Verbindungsdosenklemme 8x0,5-2,5mm²</v>
      </c>
      <c r="B362" s="76" t="str">
        <f>Angebot!B362</f>
        <v>Wago</v>
      </c>
      <c r="C362" s="76" t="str">
        <f>Angebot!C362</f>
        <v>2273-208</v>
      </c>
      <c r="D362" s="67">
        <f>Angebot!W362</f>
        <v>0</v>
      </c>
      <c r="E362" s="77" t="str">
        <f>Angebot!AH362</f>
        <v/>
      </c>
      <c r="F362" s="77" t="str">
        <f>Angebot!AL362</f>
        <v/>
      </c>
      <c r="G362" s="36" t="str">
        <f t="shared" si="7"/>
        <v/>
      </c>
      <c r="H362" s="59"/>
    </row>
    <row r="363" spans="1:8" ht="15.75" x14ac:dyDescent="0.25">
      <c r="A363" s="75" t="str">
        <f>Angebot!A363</f>
        <v>1-Leiter Leuchtenklemme 1x1-2,5mm² grau</v>
      </c>
      <c r="B363" s="76" t="str">
        <f>Angebot!B363</f>
        <v>Wago</v>
      </c>
      <c r="C363" s="76" t="str">
        <f>Angebot!C363</f>
        <v>224-101</v>
      </c>
      <c r="D363" s="67">
        <f>Angebot!W363</f>
        <v>0</v>
      </c>
      <c r="E363" s="77" t="str">
        <f>Angebot!AH363</f>
        <v/>
      </c>
      <c r="F363" s="77" t="str">
        <f>Angebot!AL363</f>
        <v/>
      </c>
      <c r="G363" s="36" t="str">
        <f t="shared" si="7"/>
        <v/>
      </c>
      <c r="H363" s="59"/>
    </row>
    <row r="364" spans="1:8" ht="15.75" x14ac:dyDescent="0.25">
      <c r="A364" s="75" t="str">
        <f>Angebot!A364</f>
        <v>2-Leiter Leuchtenklemme 2x1-2,5mm² weiß</v>
      </c>
      <c r="B364" s="76" t="str">
        <f>Angebot!B364</f>
        <v>Wago</v>
      </c>
      <c r="C364" s="76" t="str">
        <f>Angebot!C364</f>
        <v>224-112</v>
      </c>
      <c r="D364" s="67">
        <f>Angebot!W364</f>
        <v>0</v>
      </c>
      <c r="E364" s="77" t="str">
        <f>Angebot!AH364</f>
        <v/>
      </c>
      <c r="F364" s="77" t="str">
        <f>Angebot!AL364</f>
        <v/>
      </c>
      <c r="G364" s="36" t="str">
        <f t="shared" si="7"/>
        <v/>
      </c>
      <c r="H364" s="59"/>
    </row>
    <row r="365" spans="1:8" ht="15.75" x14ac:dyDescent="0.25">
      <c r="A365" s="75" t="str">
        <f>Angebot!A365</f>
        <v>2-Leiter Verbindungsklemme 2x0,8-2,5mm² (Hebel alt)</v>
      </c>
      <c r="B365" s="76" t="str">
        <f>Angebot!B365</f>
        <v>Wago</v>
      </c>
      <c r="C365" s="76" t="str">
        <f>Angebot!C365</f>
        <v>222-412</v>
      </c>
      <c r="D365" s="67">
        <f>Angebot!W365</f>
        <v>0</v>
      </c>
      <c r="E365" s="77" t="str">
        <f>Angebot!AH365</f>
        <v/>
      </c>
      <c r="F365" s="77" t="str">
        <f>Angebot!AL365</f>
        <v/>
      </c>
      <c r="G365" s="36" t="str">
        <f t="shared" si="7"/>
        <v/>
      </c>
      <c r="H365" s="59"/>
    </row>
    <row r="366" spans="1:8" ht="15.75" x14ac:dyDescent="0.25">
      <c r="A366" s="75" t="str">
        <f>Angebot!A366</f>
        <v>3-Leiter Verbindungsklemme 3x0,8-4mm² (Hebel alt)</v>
      </c>
      <c r="B366" s="76" t="str">
        <f>Angebot!B366</f>
        <v>Wago</v>
      </c>
      <c r="C366" s="76" t="str">
        <f>Angebot!C366</f>
        <v>222-413</v>
      </c>
      <c r="D366" s="67">
        <f>Angebot!W366</f>
        <v>0</v>
      </c>
      <c r="E366" s="77" t="str">
        <f>Angebot!AH366</f>
        <v/>
      </c>
      <c r="F366" s="77" t="str">
        <f>Angebot!AL366</f>
        <v/>
      </c>
      <c r="G366" s="36" t="str">
        <f t="shared" si="7"/>
        <v/>
      </c>
      <c r="H366" s="59"/>
    </row>
    <row r="367" spans="1:8" ht="15.75" x14ac:dyDescent="0.25">
      <c r="A367" s="75" t="str">
        <f>Angebot!A367</f>
        <v>5-Leiter Verbindungsklemme 5x0,8-4mm² (Hebel alt)</v>
      </c>
      <c r="B367" s="76" t="str">
        <f>Angebot!B367</f>
        <v>Wago</v>
      </c>
      <c r="C367" s="76" t="str">
        <f>Angebot!C367</f>
        <v>222-415</v>
      </c>
      <c r="D367" s="67">
        <f>Angebot!W367</f>
        <v>0</v>
      </c>
      <c r="E367" s="77" t="str">
        <f>Angebot!AH367</f>
        <v/>
      </c>
      <c r="F367" s="77" t="str">
        <f>Angebot!AL367</f>
        <v/>
      </c>
      <c r="G367" s="36" t="str">
        <f t="shared" si="7"/>
        <v/>
      </c>
      <c r="H367" s="59"/>
    </row>
    <row r="368" spans="1:8" ht="15.75" x14ac:dyDescent="0.25">
      <c r="A368" s="75" t="str">
        <f>Angebot!A368</f>
        <v>2-Leiter Verbindungsklemme 2x0,8-2,5mm² (Hebel neu)</v>
      </c>
      <c r="B368" s="76" t="str">
        <f>Angebot!B368</f>
        <v>Wago</v>
      </c>
      <c r="C368" s="76" t="str">
        <f>Angebot!C368</f>
        <v>221-412</v>
      </c>
      <c r="D368" s="67">
        <f>Angebot!W368</f>
        <v>0</v>
      </c>
      <c r="E368" s="77" t="str">
        <f>Angebot!AH368</f>
        <v/>
      </c>
      <c r="F368" s="77" t="str">
        <f>Angebot!AL368</f>
        <v/>
      </c>
      <c r="G368" s="36" t="str">
        <f t="shared" si="7"/>
        <v/>
      </c>
      <c r="H368" s="59"/>
    </row>
    <row r="369" spans="1:8" ht="15.75" x14ac:dyDescent="0.25">
      <c r="A369" s="75" t="str">
        <f>Angebot!A369</f>
        <v>3-Leiter Verbindungsklemme 3x0,8-4mm² (Hebel neu)</v>
      </c>
      <c r="B369" s="76" t="str">
        <f>Angebot!B369</f>
        <v>Wago</v>
      </c>
      <c r="C369" s="76" t="str">
        <f>Angebot!C369</f>
        <v>221-413</v>
      </c>
      <c r="D369" s="67">
        <f>Angebot!W369</f>
        <v>0</v>
      </c>
      <c r="E369" s="77" t="str">
        <f>Angebot!AH369</f>
        <v/>
      </c>
      <c r="F369" s="77" t="str">
        <f>Angebot!AL369</f>
        <v/>
      </c>
      <c r="G369" s="36" t="str">
        <f t="shared" si="7"/>
        <v/>
      </c>
      <c r="H369" s="59"/>
    </row>
    <row r="370" spans="1:8" ht="15.75" x14ac:dyDescent="0.25">
      <c r="A370" s="75" t="str">
        <f>Angebot!A370</f>
        <v>5-Leiter Verbindungsklemme 5x0,8-4mm² (Hebel neu)</v>
      </c>
      <c r="B370" s="76" t="str">
        <f>Angebot!B370</f>
        <v>Wago</v>
      </c>
      <c r="C370" s="76" t="str">
        <f>Angebot!C370</f>
        <v>221-415</v>
      </c>
      <c r="D370" s="67">
        <f>Angebot!W370</f>
        <v>0</v>
      </c>
      <c r="E370" s="77" t="str">
        <f>Angebot!AH370</f>
        <v/>
      </c>
      <c r="F370" s="77" t="str">
        <f>Angebot!AL370</f>
        <v/>
      </c>
      <c r="G370" s="36" t="str">
        <f t="shared" si="7"/>
        <v/>
      </c>
      <c r="H370" s="59"/>
    </row>
    <row r="371" spans="1:8" ht="15.75" x14ac:dyDescent="0.25">
      <c r="A371" s="75" t="str">
        <f>Angebot!A371</f>
        <v>4-Leiter Dosenklemme 4x0,8mm² grau Mikro</v>
      </c>
      <c r="B371" s="76" t="str">
        <f>Angebot!B371</f>
        <v>Wago</v>
      </c>
      <c r="C371" s="76" t="str">
        <f>Angebot!C371</f>
        <v>243-304</v>
      </c>
      <c r="D371" s="67">
        <f>Angebot!W371</f>
        <v>0</v>
      </c>
      <c r="E371" s="77" t="str">
        <f>Angebot!AH371</f>
        <v/>
      </c>
      <c r="F371" s="77" t="str">
        <f>Angebot!AL371</f>
        <v/>
      </c>
      <c r="G371" s="36" t="str">
        <f t="shared" si="7"/>
        <v/>
      </c>
      <c r="H371" s="59"/>
    </row>
    <row r="372" spans="1:8" ht="15.75" x14ac:dyDescent="0.25">
      <c r="A372" s="75" t="str">
        <f>Angebot!A372</f>
        <v>4-Leiter Dosenklemme 4x0,8mm² dunkelgrau Mikro</v>
      </c>
      <c r="B372" s="76" t="str">
        <f>Angebot!B372</f>
        <v>Wago</v>
      </c>
      <c r="C372" s="76" t="str">
        <f>Angebot!C372</f>
        <v>243-204</v>
      </c>
      <c r="D372" s="67">
        <f>Angebot!W372</f>
        <v>0</v>
      </c>
      <c r="E372" s="77" t="str">
        <f>Angebot!AH372</f>
        <v/>
      </c>
      <c r="F372" s="77" t="str">
        <f>Angebot!AL372</f>
        <v/>
      </c>
      <c r="G372" s="36" t="str">
        <f t="shared" si="7"/>
        <v/>
      </c>
      <c r="H372" s="59"/>
    </row>
    <row r="373" spans="1:8" ht="15.75" x14ac:dyDescent="0.25">
      <c r="A373" s="75" t="str">
        <f>Angebot!A373</f>
        <v>4-Leiter Dosenklemme 4x0,8mm² rot Mikro</v>
      </c>
      <c r="B373" s="76" t="str">
        <f>Angebot!B373</f>
        <v>Wago</v>
      </c>
      <c r="C373" s="76" t="str">
        <f>Angebot!C373</f>
        <v>243-804</v>
      </c>
      <c r="D373" s="67">
        <f>Angebot!W373</f>
        <v>0</v>
      </c>
      <c r="E373" s="77" t="str">
        <f>Angebot!AH373</f>
        <v/>
      </c>
      <c r="F373" s="77" t="str">
        <f>Angebot!AL373</f>
        <v/>
      </c>
      <c r="G373" s="36" t="str">
        <f t="shared" si="7"/>
        <v/>
      </c>
      <c r="H373" s="59"/>
    </row>
    <row r="374" spans="1:8" ht="15.75" x14ac:dyDescent="0.25">
      <c r="A374" s="75" t="str">
        <f>Angebot!A374</f>
        <v>4-Leiter Dosenklemme 4x0,8mm² gelb Mikro</v>
      </c>
      <c r="B374" s="76" t="str">
        <f>Angebot!B374</f>
        <v>Wago</v>
      </c>
      <c r="C374" s="76" t="str">
        <f>Angebot!C374</f>
        <v>243-504</v>
      </c>
      <c r="D374" s="67">
        <f>Angebot!W374</f>
        <v>0</v>
      </c>
      <c r="E374" s="77" t="str">
        <f>Angebot!AH374</f>
        <v/>
      </c>
      <c r="F374" s="77" t="str">
        <f>Angebot!AL374</f>
        <v/>
      </c>
      <c r="G374" s="36" t="str">
        <f t="shared" si="7"/>
        <v/>
      </c>
      <c r="H374" s="59"/>
    </row>
    <row r="375" spans="1:8" ht="15.75" x14ac:dyDescent="0.25">
      <c r="A375" s="75" t="str">
        <f>Angebot!A375</f>
        <v>8-Leiter Dosenklemme 8x0,8mm² grau Mikro</v>
      </c>
      <c r="B375" s="76" t="str">
        <f>Angebot!B375</f>
        <v>Wago</v>
      </c>
      <c r="C375" s="76" t="str">
        <f>Angebot!C375</f>
        <v>243-308</v>
      </c>
      <c r="D375" s="67">
        <f>Angebot!W375</f>
        <v>0</v>
      </c>
      <c r="E375" s="77" t="str">
        <f>Angebot!AH375</f>
        <v/>
      </c>
      <c r="F375" s="77" t="str">
        <f>Angebot!AL375</f>
        <v/>
      </c>
      <c r="G375" s="36" t="str">
        <f t="shared" si="7"/>
        <v/>
      </c>
      <c r="H375" s="59"/>
    </row>
    <row r="376" spans="1:8" ht="15.75" x14ac:dyDescent="0.25">
      <c r="A376" s="75" t="str">
        <f>Angebot!A376</f>
        <v>8-Leiter Dosenklemme 8x0,8mm² dunkelgrau Mikro</v>
      </c>
      <c r="B376" s="76" t="str">
        <f>Angebot!B376</f>
        <v>Wago</v>
      </c>
      <c r="C376" s="76" t="str">
        <f>Angebot!C376</f>
        <v>243-208</v>
      </c>
      <c r="D376" s="67">
        <f>Angebot!W376</f>
        <v>0</v>
      </c>
      <c r="E376" s="77" t="str">
        <f>Angebot!AH376</f>
        <v/>
      </c>
      <c r="F376" s="77" t="str">
        <f>Angebot!AL376</f>
        <v/>
      </c>
      <c r="G376" s="36" t="str">
        <f t="shared" si="7"/>
        <v/>
      </c>
      <c r="H376" s="59"/>
    </row>
    <row r="377" spans="1:8" ht="15.75" x14ac:dyDescent="0.25">
      <c r="A377" s="75" t="str">
        <f>Angebot!A377</f>
        <v>8-Leiter Dosenklemme 8x0,8mm² rot Mikro</v>
      </c>
      <c r="B377" s="76" t="str">
        <f>Angebot!B377</f>
        <v>Wago</v>
      </c>
      <c r="C377" s="76" t="str">
        <f>Angebot!C377</f>
        <v>243-808</v>
      </c>
      <c r="D377" s="67">
        <f>Angebot!W377</f>
        <v>0</v>
      </c>
      <c r="E377" s="77" t="str">
        <f>Angebot!AH377</f>
        <v/>
      </c>
      <c r="F377" s="77" t="str">
        <f>Angebot!AL377</f>
        <v/>
      </c>
      <c r="G377" s="36" t="str">
        <f t="shared" si="7"/>
        <v/>
      </c>
      <c r="H377" s="59"/>
    </row>
    <row r="378" spans="1:8" ht="15.75" x14ac:dyDescent="0.25">
      <c r="A378" s="75" t="str">
        <f>Angebot!A378</f>
        <v>8-Leiter Dosenklemme 8x0,8mm² gelb Mikro</v>
      </c>
      <c r="B378" s="76" t="str">
        <f>Angebot!B378</f>
        <v>Wago</v>
      </c>
      <c r="C378" s="76" t="str">
        <f>Angebot!C378</f>
        <v>243-508</v>
      </c>
      <c r="D378" s="67">
        <f>Angebot!W378</f>
        <v>0</v>
      </c>
      <c r="E378" s="77" t="str">
        <f>Angebot!AH378</f>
        <v/>
      </c>
      <c r="F378" s="77" t="str">
        <f>Angebot!AL378</f>
        <v/>
      </c>
      <c r="G378" s="36" t="str">
        <f t="shared" si="7"/>
        <v/>
      </c>
      <c r="H378" s="59"/>
    </row>
    <row r="379" spans="1:8" ht="15.75" x14ac:dyDescent="0.25">
      <c r="A379" s="75" t="str">
        <f>Angebot!A379</f>
        <v>Krallenschelle 5-7mm</v>
      </c>
      <c r="B379" s="76" t="str">
        <f>Angebot!B379</f>
        <v>Kleinhuis</v>
      </c>
      <c r="C379" s="76">
        <f>Angebot!C379</f>
        <v>1722</v>
      </c>
      <c r="D379" s="67">
        <f>Angebot!W379</f>
        <v>0</v>
      </c>
      <c r="E379" s="77" t="str">
        <f>Angebot!AH379</f>
        <v/>
      </c>
      <c r="F379" s="77" t="str">
        <f>Angebot!AL379</f>
        <v/>
      </c>
      <c r="G379" s="36" t="str">
        <f t="shared" si="7"/>
        <v/>
      </c>
      <c r="H379" s="59"/>
    </row>
    <row r="380" spans="1:8" ht="15.75" x14ac:dyDescent="0.25">
      <c r="A380" s="75" t="str">
        <f>Angebot!A380</f>
        <v>Krallenschelle 7-11mm/25</v>
      </c>
      <c r="B380" s="76" t="str">
        <f>Angebot!B380</f>
        <v>Kleinhuis</v>
      </c>
      <c r="C380" s="76" t="str">
        <f>Angebot!C380</f>
        <v>2723/25</v>
      </c>
      <c r="D380" s="67">
        <f>Angebot!W380</f>
        <v>0</v>
      </c>
      <c r="E380" s="77" t="str">
        <f>Angebot!AH380</f>
        <v/>
      </c>
      <c r="F380" s="77" t="str">
        <f>Angebot!AL380</f>
        <v/>
      </c>
      <c r="G380" s="36" t="str">
        <f t="shared" si="7"/>
        <v/>
      </c>
      <c r="H380" s="59"/>
    </row>
    <row r="381" spans="1:8" ht="15.75" x14ac:dyDescent="0.25">
      <c r="A381" s="75" t="str">
        <f>Angebot!A381</f>
        <v>Krallenschelle 7-11mm/35</v>
      </c>
      <c r="B381" s="76" t="str">
        <f>Angebot!B381</f>
        <v>Kleinhuis</v>
      </c>
      <c r="C381" s="76" t="str">
        <f>Angebot!C381</f>
        <v>2723/35</v>
      </c>
      <c r="D381" s="67">
        <f>Angebot!W381</f>
        <v>0</v>
      </c>
      <c r="E381" s="77" t="str">
        <f>Angebot!AH381</f>
        <v/>
      </c>
      <c r="F381" s="77" t="str">
        <f>Angebot!AL381</f>
        <v/>
      </c>
      <c r="G381" s="36" t="str">
        <f t="shared" si="7"/>
        <v/>
      </c>
      <c r="H381" s="59"/>
    </row>
    <row r="382" spans="1:8" ht="15.75" x14ac:dyDescent="0.25">
      <c r="A382" s="75" t="str">
        <f>Angebot!A382</f>
        <v>Regieleistung</v>
      </c>
      <c r="B382" s="76" t="str">
        <f>Angebot!B382</f>
        <v>gelb</v>
      </c>
      <c r="C382" s="76">
        <f>Angebot!C382</f>
        <v>0</v>
      </c>
      <c r="D382" s="67">
        <f>Angebot!W382</f>
        <v>0</v>
      </c>
      <c r="E382" s="77">
        <f>Angebot!AH382</f>
        <v>0</v>
      </c>
      <c r="F382" s="77">
        <f>Angebot!AL382</f>
        <v>0</v>
      </c>
      <c r="G382" s="36" t="str">
        <f t="shared" ref="G382:G385" si="8">IF(OR(B382="gelb",D382&gt;0,H382="x",H382&gt;0.1),"x","")</f>
        <v>x</v>
      </c>
      <c r="H382" s="59"/>
    </row>
    <row r="383" spans="1:8" ht="15.75" x14ac:dyDescent="0.25">
      <c r="A383" s="75" t="str">
        <f>Angebot!A383</f>
        <v>Regie Meisterstunde</v>
      </c>
      <c r="B383" s="76" t="str">
        <f>Angebot!B383</f>
        <v xml:space="preserve"> </v>
      </c>
      <c r="C383" s="76" t="str">
        <f>Angebot!C383</f>
        <v xml:space="preserve"> </v>
      </c>
      <c r="D383" s="67">
        <f>Angebot!W383</f>
        <v>0</v>
      </c>
      <c r="E383" s="77" t="str">
        <f>Angebot!AH383</f>
        <v/>
      </c>
      <c r="F383" s="77" t="str">
        <f>Angebot!AL383</f>
        <v/>
      </c>
      <c r="G383" s="36" t="str">
        <f t="shared" si="8"/>
        <v/>
      </c>
      <c r="H383" s="59"/>
    </row>
    <row r="384" spans="1:8" ht="15.75" x14ac:dyDescent="0.25">
      <c r="A384" s="75" t="str">
        <f>Angebot!A384</f>
        <v>Km</v>
      </c>
      <c r="B384" s="76" t="str">
        <f>Angebot!B384</f>
        <v xml:space="preserve"> </v>
      </c>
      <c r="C384" s="76" t="str">
        <f>Angebot!C384</f>
        <v xml:space="preserve"> </v>
      </c>
      <c r="D384" s="67">
        <f>Angebot!W384</f>
        <v>0</v>
      </c>
      <c r="E384" s="77" t="str">
        <f>Angebot!AH384</f>
        <v/>
      </c>
      <c r="F384" s="77" t="str">
        <f>Angebot!AL384</f>
        <v/>
      </c>
      <c r="G384" s="36" t="str">
        <f t="shared" si="8"/>
        <v/>
      </c>
      <c r="H384" s="59"/>
    </row>
    <row r="385" spans="1:8" ht="15.75" customHeight="1" x14ac:dyDescent="0.25">
      <c r="A385" s="75" t="str">
        <f>Angebot!A385</f>
        <v>Baunebenleistung</v>
      </c>
      <c r="B385" s="76" t="str">
        <f>Angebot!B385</f>
        <v>gelb</v>
      </c>
      <c r="C385" s="76">
        <f>Angebot!C385</f>
        <v>0</v>
      </c>
      <c r="D385" s="67">
        <f>Angebot!W385</f>
        <v>0</v>
      </c>
      <c r="E385" s="77">
        <f>Angebot!AH385</f>
        <v>0</v>
      </c>
      <c r="F385" s="77">
        <f>Angebot!AL385</f>
        <v>0</v>
      </c>
      <c r="G385" s="36" t="str">
        <f t="shared" si="8"/>
        <v>x</v>
      </c>
      <c r="H385" s="59"/>
    </row>
    <row r="386" spans="1:8" ht="15.75" x14ac:dyDescent="0.25">
      <c r="A386" s="75" t="str">
        <f>Angebot!A387</f>
        <v>Erstellen eines Elektro Pflichtenheft</v>
      </c>
      <c r="B386" s="76" t="str">
        <f>Angebot!B387</f>
        <v xml:space="preserve"> </v>
      </c>
      <c r="C386" s="76" t="str">
        <f>Angebot!C387</f>
        <v xml:space="preserve"> </v>
      </c>
      <c r="D386" s="67">
        <f>Angebot!W387</f>
        <v>0</v>
      </c>
      <c r="E386" s="77" t="str">
        <f>Angebot!AH387</f>
        <v/>
      </c>
      <c r="F386" s="77" t="str">
        <f>Angebot!AL387</f>
        <v/>
      </c>
      <c r="G386" s="36" t="str">
        <f t="shared" si="7"/>
        <v/>
      </c>
      <c r="H386" s="59"/>
    </row>
    <row r="387" spans="1:8" ht="15.75" customHeight="1" x14ac:dyDescent="0.25">
      <c r="A387" s="75" t="str">
        <f>Angebot!A387</f>
        <v>Erstellen eines Elektro Pflichtenheft</v>
      </c>
      <c r="B387" s="76" t="str">
        <f>Angebot!B387</f>
        <v xml:space="preserve"> </v>
      </c>
      <c r="C387" s="76" t="str">
        <f>Angebot!C387</f>
        <v xml:space="preserve"> </v>
      </c>
      <c r="D387" s="67">
        <f>Angebot!W387</f>
        <v>0</v>
      </c>
      <c r="E387" s="77" t="str">
        <f>Angebot!AH387</f>
        <v/>
      </c>
      <c r="F387" s="77" t="str">
        <f>Angebot!AL387</f>
        <v/>
      </c>
      <c r="G387" s="36" t="str">
        <f t="shared" ref="G387" si="9">IF(OR(B387="gelb",D387&gt;0,H387="x",H387&gt;0.1),"x","")</f>
        <v/>
      </c>
      <c r="H387" s="59"/>
    </row>
    <row r="388" spans="1:8" ht="15.75" customHeight="1" x14ac:dyDescent="0.25">
      <c r="A388" s="75" t="str">
        <f>Angebot!A388</f>
        <v>Erstellen des Verteilungsplan</v>
      </c>
      <c r="B388" s="76" t="str">
        <f>Angebot!B388</f>
        <v xml:space="preserve"> </v>
      </c>
      <c r="C388" s="76" t="str">
        <f>Angebot!C388</f>
        <v xml:space="preserve"> </v>
      </c>
      <c r="D388" s="67">
        <f>Angebot!W388</f>
        <v>0</v>
      </c>
      <c r="E388" s="77" t="str">
        <f>Angebot!AH388</f>
        <v/>
      </c>
      <c r="F388" s="77" t="str">
        <f>Angebot!AL388</f>
        <v/>
      </c>
      <c r="G388" s="36" t="str">
        <f t="shared" ref="G388:G393" si="10">IF(OR(B388="gelb",D388&gt;0,H388="x",H388&gt;0.1),"x","")</f>
        <v/>
      </c>
      <c r="H388" s="59"/>
    </row>
    <row r="389" spans="1:8" ht="15.75" customHeight="1" x14ac:dyDescent="0.25">
      <c r="A389" s="75" t="str">
        <f>Angebot!A389</f>
        <v>Erstellen des Installationsplan</v>
      </c>
      <c r="B389" s="76" t="str">
        <f>Angebot!B389</f>
        <v xml:space="preserve"> </v>
      </c>
      <c r="C389" s="76" t="str">
        <f>Angebot!C389</f>
        <v xml:space="preserve"> </v>
      </c>
      <c r="D389" s="67">
        <f>Angebot!W389</f>
        <v>0</v>
      </c>
      <c r="E389" s="77" t="str">
        <f>Angebot!AH389</f>
        <v/>
      </c>
      <c r="F389" s="77" t="str">
        <f>Angebot!AL389</f>
        <v/>
      </c>
      <c r="G389" s="36" t="str">
        <f t="shared" si="10"/>
        <v/>
      </c>
      <c r="H389" s="59"/>
    </row>
    <row r="390" spans="1:8" ht="15.75" x14ac:dyDescent="0.25">
      <c r="A390" s="75" t="str">
        <f>Angebot!A390</f>
        <v>Erstellen der Bestandspläne</v>
      </c>
      <c r="B390" s="76" t="str">
        <f>Angebot!B390</f>
        <v xml:space="preserve"> </v>
      </c>
      <c r="C390" s="76" t="str">
        <f>Angebot!C390</f>
        <v xml:space="preserve"> </v>
      </c>
      <c r="D390" s="67">
        <f>Angebot!W390</f>
        <v>0</v>
      </c>
      <c r="E390" s="77" t="str">
        <f>Angebot!AH390</f>
        <v/>
      </c>
      <c r="F390" s="77" t="str">
        <f>Angebot!AL390</f>
        <v/>
      </c>
      <c r="G390" s="36" t="str">
        <f t="shared" si="10"/>
        <v/>
      </c>
      <c r="H390" s="59"/>
    </row>
    <row r="391" spans="1:8" ht="15.75" x14ac:dyDescent="0.25">
      <c r="A391" s="75" t="str">
        <f>Angebot!A391</f>
        <v>Erstprüfung der Elektroanlage</v>
      </c>
      <c r="B391" s="76" t="str">
        <f>Angebot!B391</f>
        <v xml:space="preserve"> </v>
      </c>
      <c r="C391" s="76" t="str">
        <f>Angebot!C391</f>
        <v xml:space="preserve"> </v>
      </c>
      <c r="D391" s="67">
        <f>Angebot!W391</f>
        <v>0</v>
      </c>
      <c r="E391" s="77" t="str">
        <f>Angebot!AH391</f>
        <v/>
      </c>
      <c r="F391" s="77" t="str">
        <f>Angebot!AL391</f>
        <v/>
      </c>
      <c r="G391" s="36" t="str">
        <f t="shared" si="10"/>
        <v/>
      </c>
      <c r="H391" s="59"/>
    </row>
    <row r="392" spans="1:8" ht="15.75" x14ac:dyDescent="0.25">
      <c r="A392" s="75" t="str">
        <f>Angebot!A392</f>
        <v>Einweisung der Elektroanlage</v>
      </c>
      <c r="B392" s="76" t="str">
        <f>Angebot!B392</f>
        <v xml:space="preserve"> </v>
      </c>
      <c r="C392" s="76" t="str">
        <f>Angebot!C392</f>
        <v xml:space="preserve"> </v>
      </c>
      <c r="D392" s="67">
        <f>Angebot!W392</f>
        <v>0</v>
      </c>
      <c r="E392" s="77" t="str">
        <f>Angebot!AH392</f>
        <v/>
      </c>
      <c r="F392" s="77" t="str">
        <f>Angebot!AL392</f>
        <v/>
      </c>
      <c r="G392" s="36" t="str">
        <f t="shared" si="10"/>
        <v/>
      </c>
      <c r="H392" s="59"/>
    </row>
    <row r="393" spans="1:8" ht="15.75" x14ac:dyDescent="0.25">
      <c r="A393" s="75" t="str">
        <f>Angebot!A393</f>
        <v>Übergabe der Fotos von der Elektroinstallation</v>
      </c>
      <c r="B393" s="76" t="str">
        <f>Angebot!B393</f>
        <v xml:space="preserve"> </v>
      </c>
      <c r="C393" s="76" t="str">
        <f>Angebot!C393</f>
        <v xml:space="preserve"> </v>
      </c>
      <c r="D393" s="67">
        <f>Angebot!W393</f>
        <v>0</v>
      </c>
      <c r="E393" s="77" t="str">
        <f>Angebot!AH393</f>
        <v/>
      </c>
      <c r="F393" s="77" t="str">
        <f>Angebot!AL393</f>
        <v/>
      </c>
      <c r="G393" s="36" t="str">
        <f t="shared" si="10"/>
        <v/>
      </c>
      <c r="H393" s="59"/>
    </row>
    <row r="394" spans="1:8" ht="15.75" x14ac:dyDescent="0.25">
      <c r="A394" s="57"/>
      <c r="B394" s="64"/>
      <c r="C394" s="64"/>
      <c r="D394" s="64"/>
      <c r="E394" s="64"/>
      <c r="F394" s="64"/>
    </row>
    <row r="395" spans="1:8" ht="15.75" x14ac:dyDescent="0.25">
      <c r="D395" s="64"/>
      <c r="E395" s="64"/>
      <c r="F395" s="64"/>
    </row>
    <row r="396" spans="1:8" ht="15.75" x14ac:dyDescent="0.25">
      <c r="B396" s="64"/>
      <c r="C396" s="78" t="s">
        <v>641</v>
      </c>
      <c r="D396" s="79">
        <f>SUM(F11:F393)</f>
        <v>0</v>
      </c>
    </row>
    <row r="397" spans="1:8" ht="15.75" x14ac:dyDescent="0.25">
      <c r="B397" s="80">
        <v>0.19</v>
      </c>
      <c r="C397" s="78" t="s">
        <v>642</v>
      </c>
      <c r="D397" s="79">
        <f>D396*B397</f>
        <v>0</v>
      </c>
    </row>
    <row r="398" spans="1:8" ht="15.75" x14ac:dyDescent="0.25">
      <c r="B398" s="64"/>
      <c r="C398" s="78" t="s">
        <v>643</v>
      </c>
      <c r="D398" s="79">
        <f>D396+D397</f>
        <v>0</v>
      </c>
    </row>
    <row r="399" spans="1:8" ht="15.75" x14ac:dyDescent="0.25">
      <c r="D399" s="80"/>
      <c r="E399" s="78"/>
      <c r="F399" s="79"/>
    </row>
    <row r="400" spans="1:8" ht="15.75" x14ac:dyDescent="0.25">
      <c r="A400" s="102" t="s">
        <v>700</v>
      </c>
      <c r="D400" s="64"/>
      <c r="E400" s="78"/>
      <c r="F400" s="79"/>
    </row>
    <row r="401" spans="1:9" hidden="1" x14ac:dyDescent="0.25">
      <c r="E401" s="60"/>
      <c r="F401" s="61"/>
      <c r="G401" s="36"/>
    </row>
    <row r="402" spans="1:9" hidden="1" x14ac:dyDescent="0.25">
      <c r="D402" s="63">
        <v>0.19</v>
      </c>
      <c r="E402" s="60" t="s">
        <v>642</v>
      </c>
      <c r="F402" s="61">
        <f>D396*D402</f>
        <v>0</v>
      </c>
      <c r="G402" s="36"/>
      <c r="I402" t="s">
        <v>644</v>
      </c>
    </row>
    <row r="403" spans="1:9" hidden="1" x14ac:dyDescent="0.25">
      <c r="E403" s="60" t="s">
        <v>643</v>
      </c>
      <c r="F403" s="61">
        <f>D396+F402</f>
        <v>0</v>
      </c>
      <c r="G403" s="36"/>
      <c r="I403" t="s">
        <v>644</v>
      </c>
    </row>
    <row r="404" spans="1:9" ht="15.75" x14ac:dyDescent="0.25">
      <c r="A404" s="102" t="s">
        <v>703</v>
      </c>
      <c r="B404" s="84"/>
      <c r="C404" s="64"/>
    </row>
    <row r="405" spans="1:9" ht="15.75" x14ac:dyDescent="0.25">
      <c r="A405" s="102" t="s">
        <v>701</v>
      </c>
    </row>
    <row r="406" spans="1:9" ht="15.75" x14ac:dyDescent="0.25">
      <c r="B406" s="83" t="s">
        <v>702</v>
      </c>
      <c r="C406" s="85">
        <f ca="1">D1+14</f>
        <v>44607</v>
      </c>
    </row>
    <row r="407" spans="1:9" ht="15.75" x14ac:dyDescent="0.25">
      <c r="A407" s="57"/>
      <c r="B407" s="64"/>
      <c r="C407" s="64"/>
    </row>
    <row r="408" spans="1:9" ht="15.75" x14ac:dyDescent="0.25">
      <c r="A408" s="57"/>
      <c r="B408" s="64"/>
      <c r="C408" s="64"/>
    </row>
    <row r="409" spans="1:9" ht="15.75" x14ac:dyDescent="0.25">
      <c r="A409" s="57" t="s">
        <v>650</v>
      </c>
      <c r="B409" s="64"/>
      <c r="C409" s="64"/>
    </row>
    <row r="410" spans="1:9" ht="15.75" x14ac:dyDescent="0.25">
      <c r="A410" s="64" t="s">
        <v>649</v>
      </c>
      <c r="B410" s="64"/>
      <c r="C410" s="64"/>
    </row>
  </sheetData>
  <autoFilter ref="B10:G393" xr:uid="{00000000-0009-0000-0000-000001000000}"/>
  <conditionalFormatting sqref="F11:F393">
    <cfRule type="expression" dxfId="9" priority="274">
      <formula>AND(#REF!&lt;0.01,D11&gt;0)</formula>
    </cfRule>
  </conditionalFormatting>
  <conditionalFormatting sqref="D11:D393">
    <cfRule type="cellIs" dxfId="8" priority="258" operator="greaterThan">
      <formula>0</formula>
    </cfRule>
  </conditionalFormatting>
  <conditionalFormatting sqref="A11:A393">
    <cfRule type="expression" dxfId="7" priority="8">
      <formula>B11="gelb"</formula>
    </cfRule>
  </conditionalFormatting>
  <conditionalFormatting sqref="B11:B393">
    <cfRule type="expression" dxfId="6" priority="7">
      <formula>B11="gelb"</formula>
    </cfRule>
  </conditionalFormatting>
  <conditionalFormatting sqref="C11:C393">
    <cfRule type="expression" dxfId="5" priority="6">
      <formula>B11="gelb"</formula>
    </cfRule>
  </conditionalFormatting>
  <conditionalFormatting sqref="D11:D393">
    <cfRule type="expression" dxfId="4" priority="5">
      <formula>B11="gelb"</formula>
    </cfRule>
  </conditionalFormatting>
  <conditionalFormatting sqref="E11:E393">
    <cfRule type="expression" dxfId="3" priority="4">
      <formula>B11="gelb"</formula>
    </cfRule>
  </conditionalFormatting>
  <conditionalFormatting sqref="F11:F393">
    <cfRule type="expression" dxfId="2" priority="3">
      <formula>B11="gelb"</formula>
    </cfRule>
  </conditionalFormatting>
  <conditionalFormatting sqref="G11:G393">
    <cfRule type="expression" dxfId="1" priority="2">
      <formula>B11="gelb"</formula>
    </cfRule>
  </conditionalFormatting>
  <conditionalFormatting sqref="H11:H393">
    <cfRule type="expression" dxfId="0" priority="1">
      <formula>B11="gelb"</formula>
    </cfRule>
  </conditionalFormatting>
  <pageMargins left="0.70866141732283472" right="0.70866141732283472" top="0.78740157480314965" bottom="0.78740157480314965" header="0.31496062992125984" footer="0.31496062992125984"/>
  <pageSetup paperSize="9" scale="77" fitToHeight="3" orientation="portrait" r:id="rId1"/>
  <headerFooter>
    <oddFooter>Seite &amp;P von &amp;N</oddFooter>
  </headerFooter>
  <rowBreaks count="2" manualBreakCount="2">
    <brk id="166" max="16383" man="1"/>
    <brk id="3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</vt:lpstr>
      <vt:lpstr>Druck</vt:lpstr>
      <vt:lpstr>Druck!Drucktitel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</dc:creator>
  <cp:lastModifiedBy>Karl-Heinz Söldner</cp:lastModifiedBy>
  <cp:lastPrinted>2015-09-07T08:35:18Z</cp:lastPrinted>
  <dcterms:created xsi:type="dcterms:W3CDTF">2014-07-02T13:17:36Z</dcterms:created>
  <dcterms:modified xsi:type="dcterms:W3CDTF">2022-02-01T16:11:36Z</dcterms:modified>
</cp:coreProperties>
</file>